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Environment\01 - Admin\0103 - Useful Forms\010301 - Environmental Program Forms\Parsons Environmental Management Documents\"/>
    </mc:Choice>
  </mc:AlternateContent>
  <bookViews>
    <workbookView xWindow="120" yWindow="60" windowWidth="19980" windowHeight="12660"/>
  </bookViews>
  <sheets>
    <sheet name=" EMS Checklist" sheetId="2" r:id="rId1"/>
  </sheets>
  <externalReferences>
    <externalReference r:id="rId2"/>
  </externalReferences>
  <definedNames>
    <definedName name="Auditor1">[1]Sheet2!$A$2:$A$5</definedName>
    <definedName name="_xlnm.Print_Area" localSheetId="0">' EMS Checklist'!$A$1:$H$138</definedName>
  </definedNames>
  <calcPr calcId="152511"/>
</workbook>
</file>

<file path=xl/calcChain.xml><?xml version="1.0" encoding="utf-8"?>
<calcChain xmlns="http://schemas.openxmlformats.org/spreadsheetml/2006/main">
  <c r="H137" i="2" l="1"/>
  <c r="H136" i="2"/>
  <c r="H135" i="2"/>
  <c r="H134" i="2"/>
  <c r="H133" i="2"/>
  <c r="H132" i="2"/>
  <c r="H131" i="2"/>
  <c r="H130" i="2"/>
  <c r="H129" i="2"/>
  <c r="H128" i="2"/>
  <c r="H127" i="2"/>
  <c r="H126" i="2"/>
  <c r="H125" i="2"/>
  <c r="H124" i="2"/>
  <c r="H123" i="2"/>
  <c r="H118" i="2" l="1"/>
  <c r="H46" i="2"/>
  <c r="G138" i="2" l="1"/>
  <c r="N133" i="2"/>
  <c r="I117" i="2"/>
  <c r="I116" i="2"/>
  <c r="I115" i="2"/>
  <c r="H113" i="2"/>
  <c r="N132" i="2" s="1"/>
  <c r="I112" i="2"/>
  <c r="I111" i="2"/>
  <c r="I110" i="2"/>
  <c r="I109" i="2"/>
  <c r="I108" i="2"/>
  <c r="H106" i="2"/>
  <c r="N131" i="2" s="1"/>
  <c r="I105" i="2"/>
  <c r="I104" i="2"/>
  <c r="I103" i="2"/>
  <c r="I102" i="2"/>
  <c r="H100" i="2"/>
  <c r="N130" i="2" s="1"/>
  <c r="I99" i="2"/>
  <c r="I98" i="2"/>
  <c r="I97" i="2"/>
  <c r="I96" i="2"/>
  <c r="I95" i="2"/>
  <c r="H93" i="2"/>
  <c r="N129" i="2" s="1"/>
  <c r="I92" i="2"/>
  <c r="I91" i="2"/>
  <c r="I90" i="2"/>
  <c r="I89" i="2"/>
  <c r="H87" i="2"/>
  <c r="N128" i="2" s="1"/>
  <c r="I86" i="2"/>
  <c r="I85" i="2"/>
  <c r="I84" i="2"/>
  <c r="I83" i="2"/>
  <c r="I82" i="2"/>
  <c r="H79" i="2"/>
  <c r="N127" i="2" s="1"/>
  <c r="I78" i="2"/>
  <c r="I77" i="2"/>
  <c r="I76" i="2"/>
  <c r="I75" i="2"/>
  <c r="H73" i="2"/>
  <c r="N126" i="2" s="1"/>
  <c r="I72" i="2"/>
  <c r="I71" i="2"/>
  <c r="I70" i="2"/>
  <c r="I69" i="2"/>
  <c r="I68" i="2"/>
  <c r="H66" i="2"/>
  <c r="N125" i="2" s="1"/>
  <c r="I65" i="2"/>
  <c r="I64" i="2"/>
  <c r="I63" i="2"/>
  <c r="I62" i="2"/>
  <c r="I61" i="2"/>
  <c r="I60" i="2"/>
  <c r="I59" i="2"/>
  <c r="I58" i="2"/>
  <c r="I57" i="2"/>
  <c r="H54" i="2"/>
  <c r="N124" i="2" s="1"/>
  <c r="I53" i="2"/>
  <c r="I52" i="2"/>
  <c r="I51" i="2"/>
  <c r="I50" i="2"/>
  <c r="I49" i="2"/>
  <c r="I48" i="2"/>
  <c r="N123" i="2"/>
  <c r="I45" i="2"/>
  <c r="I44" i="2"/>
  <c r="I43" i="2"/>
  <c r="I42" i="2"/>
  <c r="I41" i="2"/>
  <c r="I40" i="2"/>
  <c r="I39" i="2"/>
  <c r="I38" i="2"/>
  <c r="H36" i="2"/>
  <c r="N122" i="2" s="1"/>
  <c r="I35" i="2"/>
  <c r="I34" i="2"/>
  <c r="I33" i="2"/>
  <c r="I32" i="2"/>
  <c r="H30" i="2"/>
  <c r="N121" i="2" s="1"/>
  <c r="I29" i="2"/>
  <c r="I28" i="2"/>
  <c r="I27" i="2"/>
  <c r="H25" i="2"/>
  <c r="N120" i="2" s="1"/>
  <c r="I24" i="2"/>
  <c r="I23" i="2"/>
  <c r="I22" i="2"/>
  <c r="H20" i="2"/>
  <c r="N119" i="2" s="1"/>
  <c r="I19" i="2"/>
  <c r="I18" i="2"/>
  <c r="I17" i="2"/>
  <c r="H15" i="2"/>
  <c r="N118" i="2" s="1"/>
  <c r="I14" i="2"/>
  <c r="I13" i="2"/>
  <c r="I106" i="2" l="1"/>
  <c r="J106" i="2" s="1"/>
  <c r="P131" i="2" s="1"/>
  <c r="I54" i="2"/>
  <c r="J54" i="2" s="1"/>
  <c r="P124" i="2" s="1"/>
  <c r="I15" i="2"/>
  <c r="O118" i="2" s="1"/>
  <c r="I30" i="2"/>
  <c r="O121" i="2" s="1"/>
  <c r="I25" i="2"/>
  <c r="J25" i="2" s="1"/>
  <c r="P120" i="2" s="1"/>
  <c r="I20" i="2"/>
  <c r="O119" i="2" s="1"/>
  <c r="I36" i="2"/>
  <c r="J36" i="2" s="1"/>
  <c r="P122" i="2" s="1"/>
  <c r="I113" i="2"/>
  <c r="J113" i="2" s="1"/>
  <c r="P132" i="2" s="1"/>
  <c r="I73" i="2"/>
  <c r="J73" i="2" s="1"/>
  <c r="P126" i="2" s="1"/>
  <c r="I79" i="2"/>
  <c r="J79" i="2" s="1"/>
  <c r="P127" i="2" s="1"/>
  <c r="I93" i="2"/>
  <c r="J93" i="2" s="1"/>
  <c r="P129" i="2" s="1"/>
  <c r="I100" i="2"/>
  <c r="O130" i="2" s="1"/>
  <c r="I46" i="2"/>
  <c r="O123" i="2" s="1"/>
  <c r="I66" i="2"/>
  <c r="O125" i="2" s="1"/>
  <c r="I87" i="2"/>
  <c r="J87" i="2" s="1"/>
  <c r="P128" i="2" s="1"/>
  <c r="I118" i="2"/>
  <c r="O133" i="2" s="1"/>
  <c r="O131" i="2" l="1"/>
  <c r="O126" i="2"/>
  <c r="J15" i="2"/>
  <c r="P118" i="2" s="1"/>
  <c r="Q118" i="2" s="1"/>
  <c r="O127" i="2"/>
  <c r="J66" i="2"/>
  <c r="P125" i="2" s="1"/>
  <c r="Q125" i="2" s="1"/>
  <c r="O124" i="2"/>
  <c r="J118" i="2"/>
  <c r="P133" i="2" s="1"/>
  <c r="Q133" i="2" s="1"/>
  <c r="O132" i="2"/>
  <c r="J100" i="2"/>
  <c r="P130" i="2" s="1"/>
  <c r="Q130" i="2" s="1"/>
  <c r="O129" i="2"/>
  <c r="O128" i="2"/>
  <c r="J46" i="2"/>
  <c r="P123" i="2" s="1"/>
  <c r="Q123" i="2" s="1"/>
  <c r="J30" i="2"/>
  <c r="P121" i="2" s="1"/>
  <c r="Q121" i="2" s="1"/>
  <c r="O120" i="2"/>
  <c r="J20" i="2"/>
  <c r="P119" i="2" s="1"/>
  <c r="Q119" i="2" s="1"/>
  <c r="O122" i="2"/>
  <c r="Q126" i="2"/>
  <c r="Q127" i="2"/>
  <c r="Q120" i="2"/>
  <c r="Q128" i="2"/>
  <c r="Q124" i="2"/>
  <c r="Q122" i="2"/>
  <c r="Q129" i="2"/>
  <c r="Q131" i="2"/>
  <c r="Q132" i="2"/>
  <c r="Q134" i="2" l="1"/>
  <c r="S118" i="2" s="1"/>
  <c r="H122" i="2" s="1"/>
  <c r="S132" i="2" l="1"/>
  <c r="S133" i="2"/>
  <c r="S130" i="2"/>
  <c r="S131" i="2"/>
  <c r="S128" i="2"/>
  <c r="S129" i="2"/>
  <c r="S126" i="2"/>
  <c r="S127" i="2"/>
  <c r="S124" i="2"/>
  <c r="S125" i="2"/>
  <c r="S122" i="2"/>
  <c r="S123" i="2"/>
  <c r="S120" i="2"/>
  <c r="S121" i="2"/>
  <c r="S119" i="2"/>
  <c r="S134" i="2" l="1"/>
  <c r="G119" i="2" s="1"/>
  <c r="H138" i="2"/>
</calcChain>
</file>

<file path=xl/sharedStrings.xml><?xml version="1.0" encoding="utf-8"?>
<sst xmlns="http://schemas.openxmlformats.org/spreadsheetml/2006/main" count="266" uniqueCount="215">
  <si>
    <t>ENVIRONMENTAL MANAGEMENT SYSTEM AUDIT</t>
  </si>
  <si>
    <t>EMS Reference:</t>
  </si>
  <si>
    <t>Organisation:</t>
  </si>
  <si>
    <t>Date of Audit:</t>
  </si>
  <si>
    <t>CP No.</t>
  </si>
  <si>
    <t>Date of Prev. Audit:</t>
  </si>
  <si>
    <t>Location:</t>
  </si>
  <si>
    <t>Audit Type:</t>
  </si>
  <si>
    <t>Environmental Management System</t>
  </si>
  <si>
    <t>Auditee:</t>
  </si>
  <si>
    <t>Auditor:</t>
  </si>
  <si>
    <t>Attention of :</t>
  </si>
  <si>
    <t>Audit Check Items</t>
  </si>
  <si>
    <t>Score</t>
  </si>
  <si>
    <t xml:space="preserve">1. Previous EMS Audit Follow up </t>
  </si>
  <si>
    <t>Have all previous EMS non conformances been rectified?</t>
  </si>
  <si>
    <t>Have all previous opportunities for improvement been addressed?</t>
  </si>
  <si>
    <t>EBP</t>
  </si>
  <si>
    <t>Total</t>
  </si>
  <si>
    <t>2. Policy</t>
  </si>
  <si>
    <t>Does the contractor have an Environmental Policy Document?</t>
  </si>
  <si>
    <t>5.6.a</t>
  </si>
  <si>
    <t xml:space="preserve">Does the environmental policy statement aligned to ISO14001 / QCS criteria? </t>
  </si>
  <si>
    <t>Is the policy displayed in a prominent location(s)?</t>
  </si>
  <si>
    <t>3. Legal &amp; Other Requirements</t>
  </si>
  <si>
    <t>Are there copies of applicable Qatari environmental legislation available on file?</t>
  </si>
  <si>
    <t>Is a copy of the Lusail OCEMP most recent revision available on file?</t>
  </si>
  <si>
    <t>Is a copy of the latest version of QCS available?</t>
  </si>
  <si>
    <t>4. Objectives and Targets</t>
  </si>
  <si>
    <t>Table 8-1.3.2</t>
  </si>
  <si>
    <t>Are adequately detailed programs for achieving objectives and targets documented?</t>
  </si>
  <si>
    <t>Have previous targets been achieved?</t>
  </si>
  <si>
    <t>5. Environmental Personnel</t>
  </si>
  <si>
    <t>Is a full-time environmental representative (SBREP) appointed?</t>
  </si>
  <si>
    <t>5.6.f</t>
  </si>
  <si>
    <t>Has the full-time environmental representative / SBREP been approved?</t>
  </si>
  <si>
    <t>5.6.2</t>
  </si>
  <si>
    <t>Is there an Org Chart which details SBREP's position?</t>
  </si>
  <si>
    <t>Are roles and responsibilities of SBREP clearly defined, documented and signed?</t>
  </si>
  <si>
    <t xml:space="preserve">6. Environmental Training &amp; Awareness </t>
  </si>
  <si>
    <t>Is there an environmental component in the Contractors induction?</t>
  </si>
  <si>
    <t>Is there a documented environmental training matrix available?</t>
  </si>
  <si>
    <t xml:space="preserve">Does the training record(s) correlate withthe training schedule?  </t>
  </si>
  <si>
    <t>Are spill prevention training &amp; refuelling training records available?</t>
  </si>
  <si>
    <t>6.2.b</t>
  </si>
  <si>
    <t>Are regular environmental tool box talks conducted?</t>
  </si>
  <si>
    <t>Do all workers attend environmental tool box talks?</t>
  </si>
  <si>
    <t>Is a record of what was discussed during the tool box talk available on file?</t>
  </si>
  <si>
    <t>7. Environmental Documents</t>
  </si>
  <si>
    <t>Has the Contractors CEMP been approved?</t>
  </si>
  <si>
    <t>Is the CEMP endorsed by a 3rd party consultant?</t>
  </si>
  <si>
    <t>Is the CEMP reviewed annually and updated where applicable?</t>
  </si>
  <si>
    <t>8.1.4</t>
  </si>
  <si>
    <t>Has an environmental aspect &amp; impact register been completed for the project?</t>
  </si>
  <si>
    <t>Is a master MSDS/SDS file / HAZMAT inventory available on file?</t>
  </si>
  <si>
    <t>11.2.2.d</t>
  </si>
  <si>
    <t>Does the contractor maintain a complete / systematic documentation system?</t>
  </si>
  <si>
    <t>8. Operational Control</t>
  </si>
  <si>
    <t>Waste Management</t>
  </si>
  <si>
    <t>8.1.1</t>
  </si>
  <si>
    <t>Is there a copy of the waste company operating permit available on file?</t>
  </si>
  <si>
    <t>8.1.2</t>
  </si>
  <si>
    <t>Are Waste Transfer Notes (WTN’s) on file?</t>
  </si>
  <si>
    <t>17.6.b</t>
  </si>
  <si>
    <t>8.1.3</t>
  </si>
  <si>
    <t>Are WTN’s signed by representatives from both contractor and waste company?</t>
  </si>
  <si>
    <t>17.5.b</t>
  </si>
  <si>
    <t>Is the type and quantity of waste specified on the WTN?</t>
  </si>
  <si>
    <t>17.6.c</t>
  </si>
  <si>
    <t>8.1.5</t>
  </si>
  <si>
    <t>Is a register of waste collections maintained?</t>
  </si>
  <si>
    <t>8.1.6</t>
  </si>
  <si>
    <t>Does the register correlate to WTN’s available on file?</t>
  </si>
  <si>
    <t>8.1.7</t>
  </si>
  <si>
    <t>Is a copy of the Hazardous Waste company permit available on file?</t>
  </si>
  <si>
    <t>8.1.8</t>
  </si>
  <si>
    <t>Are records of hazardous waste disposal available on file?</t>
  </si>
  <si>
    <t>8.1.9</t>
  </si>
  <si>
    <t>Is a Hazardous Waste Inventory available on file?</t>
  </si>
  <si>
    <t>Resource Consumption</t>
  </si>
  <si>
    <t>8.2.1</t>
  </si>
  <si>
    <t>Are records of the projects diesel consumption available?</t>
  </si>
  <si>
    <t>12.1.2.b</t>
  </si>
  <si>
    <t>8.2.2</t>
  </si>
  <si>
    <t>Are records of the projects petrol consumption available?</t>
  </si>
  <si>
    <t>8.2.3</t>
  </si>
  <si>
    <t>Are fuel records verified against available documentation?</t>
  </si>
  <si>
    <t>8.2.4</t>
  </si>
  <si>
    <t>Are records of the projects water consumption available?</t>
  </si>
  <si>
    <t>8.2.5</t>
  </si>
  <si>
    <t>Are water records verified against available documentation?</t>
  </si>
  <si>
    <t>Maintenance Records</t>
  </si>
  <si>
    <t>8.3.1</t>
  </si>
  <si>
    <t>Are vehicle / equipment maintenance records available?</t>
  </si>
  <si>
    <t>21.1.1</t>
  </si>
  <si>
    <t>8.3.2</t>
  </si>
  <si>
    <t>Are equipment daily inspection checklists available?</t>
  </si>
  <si>
    <t>8.3.3</t>
  </si>
  <si>
    <t>Do daily inspection checklists contain a check items related to environmental control?</t>
  </si>
  <si>
    <t>8.3.4</t>
  </si>
  <si>
    <t>Are generator maintenance records available?</t>
  </si>
  <si>
    <t>21.1.1.d</t>
  </si>
  <si>
    <t>9. Monitoring &amp; Measurement</t>
  </si>
  <si>
    <t>Dewatering Monitoring</t>
  </si>
  <si>
    <t>9.1.1</t>
  </si>
  <si>
    <t>Is the de-watering method statement approved?</t>
  </si>
  <si>
    <t>20.2.a</t>
  </si>
  <si>
    <t>9.1.2</t>
  </si>
  <si>
    <t>Is there a copy of the project dewatering monitoring requirements on file?</t>
  </si>
  <si>
    <t>20.5 a</t>
  </si>
  <si>
    <t>9.1.3</t>
  </si>
  <si>
    <t>Are water quality monitoring reports available (for daily/weekly)?</t>
  </si>
  <si>
    <t>9.1.4</t>
  </si>
  <si>
    <t>Are all monitoring results within project specified limits?</t>
  </si>
  <si>
    <t>20.5.c</t>
  </si>
  <si>
    <t>9.1.5</t>
  </si>
  <si>
    <t>Is a daily odour / visual monitoring record maintained?</t>
  </si>
  <si>
    <t>Noise Monitoring</t>
  </si>
  <si>
    <t>9.2.1</t>
  </si>
  <si>
    <t>Are records of noise monitoring data available on file?</t>
  </si>
  <si>
    <t>9.2.2</t>
  </si>
  <si>
    <t>Are all noise monitoring results within project specified limits?</t>
  </si>
  <si>
    <t>9.2.3</t>
  </si>
  <si>
    <t>Is there a map of noise monitoring location available on file?</t>
  </si>
  <si>
    <t>9.2.4</t>
  </si>
  <si>
    <t>Is the noise meter/monitor calibration certificate in date?</t>
  </si>
  <si>
    <t>10. Reporting</t>
  </si>
  <si>
    <t>Are copies of Monthly Environmental Reports on file?</t>
  </si>
  <si>
    <t>8.3.n</t>
  </si>
  <si>
    <t>Are reports endorsed by 3rd party environmental consultant?</t>
  </si>
  <si>
    <t>12.1.3.c</t>
  </si>
  <si>
    <t>Do the reports detail all required data?</t>
  </si>
  <si>
    <t>12.1.3.e</t>
  </si>
  <si>
    <t>Do the reports follow the client specified template?</t>
  </si>
  <si>
    <t>12.1.3.a</t>
  </si>
  <si>
    <t>Is the data detailed in project reports accurate?</t>
  </si>
  <si>
    <t>11. Contractor Environmental Inspections</t>
  </si>
  <si>
    <t>Are records of daily and weekly environmental inspections available on file?</t>
  </si>
  <si>
    <t>Have environmental inspections been communicated to Contractor CM / PM?</t>
  </si>
  <si>
    <t>10.1.1.h</t>
  </si>
  <si>
    <t>Does the contractor have a dedicated environmental checklist?</t>
  </si>
  <si>
    <t>10.1.1.b</t>
  </si>
  <si>
    <t>Have close-out reports been completed in response to PMCM inspections?</t>
  </si>
  <si>
    <t>12. Environmental Incidents / Investigations</t>
  </si>
  <si>
    <t>Are records of environmental incidents available on file?</t>
  </si>
  <si>
    <t>For each environmental incident, is there a notification report and an investigation report?</t>
  </si>
  <si>
    <t>Have all incidents been reported to PMCM / LREDC?</t>
  </si>
  <si>
    <t>11.3.5.d</t>
  </si>
  <si>
    <t>Is a register of environmental incidents maintained?</t>
  </si>
  <si>
    <t>Are records available to verify that corrective / preventive actions have been implemented?</t>
  </si>
  <si>
    <t>13. Emergency Prepardeness</t>
  </si>
  <si>
    <t>Does the Contractor have an Emergency Response Plan?</t>
  </si>
  <si>
    <t>Does the Emergency Response Plan adequately address environmental emergencies?</t>
  </si>
  <si>
    <t>Are records of environmental emergency mock drills available on file?</t>
  </si>
  <si>
    <t>Legend:</t>
  </si>
  <si>
    <t xml:space="preserve">▪ Full Compliance = 10                  </t>
  </si>
  <si>
    <t>SUMMARY</t>
  </si>
  <si>
    <t xml:space="preserve">▪ Partial Compliance = 5               </t>
  </si>
  <si>
    <t>▪ Non-Compliance = 0</t>
  </si>
  <si>
    <t>▪ EBP - Best Practice</t>
  </si>
  <si>
    <t>Have Objectives and Targets been developed by the contractor?</t>
  </si>
  <si>
    <t>Weighting</t>
  </si>
  <si>
    <t>Sections</t>
  </si>
  <si>
    <t>Total Weighting</t>
  </si>
  <si>
    <t>Actual</t>
  </si>
  <si>
    <t>Target</t>
  </si>
  <si>
    <t>Score %</t>
  </si>
  <si>
    <t>EMS Audit Follow up</t>
  </si>
  <si>
    <t>Policy</t>
  </si>
  <si>
    <t>Legal &amp; Other Reqmnts</t>
  </si>
  <si>
    <t>Objectives &amp; Tragets</t>
  </si>
  <si>
    <t>Environmental Personnel</t>
  </si>
  <si>
    <t>Environmental Training</t>
  </si>
  <si>
    <t>Environmental Documents</t>
  </si>
  <si>
    <t>Monthly Env Reports</t>
  </si>
  <si>
    <t>Contractor Env Inspections</t>
  </si>
  <si>
    <t>Environmental Incidents</t>
  </si>
  <si>
    <t>Environmental Emergencies</t>
  </si>
  <si>
    <t xml:space="preserve"> Weighted %</t>
  </si>
  <si>
    <t>Is there an environmental training scheduled that correlates with the training matrix?</t>
  </si>
  <si>
    <t>Actual Weighted Score (%)</t>
  </si>
  <si>
    <t>Target Weighted (%)</t>
  </si>
  <si>
    <t>TOTAL</t>
  </si>
  <si>
    <t>8.1    Waste Management</t>
  </si>
  <si>
    <t>1.      EMS Audit Follow up</t>
  </si>
  <si>
    <t>2.      Policy</t>
  </si>
  <si>
    <t>3.      Legal &amp; Other Reqmnts</t>
  </si>
  <si>
    <t>5.      Environmental Personnel</t>
  </si>
  <si>
    <t>6.      Environmental Training</t>
  </si>
  <si>
    <t>7.      Environmental Documents</t>
  </si>
  <si>
    <t>8.2    Resource Consumption</t>
  </si>
  <si>
    <t>8.3    Maintenance Records</t>
  </si>
  <si>
    <t>9.1    Dewatering Monitoring</t>
  </si>
  <si>
    <t>9.2    Noise Monitoring</t>
  </si>
  <si>
    <t>10.    Monthly Env Reports</t>
  </si>
  <si>
    <t>11.    Contractor Env Inspections</t>
  </si>
  <si>
    <t>12.    Environmental Incidents</t>
  </si>
  <si>
    <t>13.    Environmental Emergencies</t>
  </si>
  <si>
    <t>TOTAL SCORE</t>
  </si>
  <si>
    <t>Reference</t>
  </si>
  <si>
    <t>QCS2014</t>
  </si>
  <si>
    <t xml:space="preserve">QCS 2014 </t>
  </si>
  <si>
    <t>10.1.1.c</t>
  </si>
  <si>
    <t>11.2.1</t>
  </si>
  <si>
    <t>11.3.6.c</t>
  </si>
  <si>
    <t>10.5.e</t>
  </si>
  <si>
    <t>20.5.d</t>
  </si>
  <si>
    <t>20.5.b</t>
  </si>
  <si>
    <t>8.3.p</t>
  </si>
  <si>
    <t>17.8.s</t>
  </si>
  <si>
    <t>Table 8.1, 3.6</t>
  </si>
  <si>
    <t>8.1.1.b</t>
  </si>
  <si>
    <t>8.1.1.d</t>
  </si>
  <si>
    <t>▪ NA - Not applicable  (Not included in the computation)</t>
  </si>
  <si>
    <t>4.      Objectives &amp; Targets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</si>
</sst>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 Narrow"/>
      <family val="2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i/>
      <sz val="10"/>
      <color theme="1"/>
      <name val="Arial Narrow"/>
      <family val="2"/>
    </font>
    <font>
      <b/>
      <sz val="11"/>
      <color theme="1"/>
      <name val="Arial Narrow"/>
      <family val="2"/>
    </font>
    <font>
      <sz val="10"/>
      <color rgb="FFFF0000"/>
      <name val="Arial Narrow"/>
      <family val="2"/>
    </font>
    <font>
      <sz val="10"/>
      <name val="Arial Narrow"/>
      <family val="2"/>
    </font>
    <font>
      <b/>
      <sz val="8"/>
      <color theme="1"/>
      <name val="Arial Narrow"/>
      <family val="2"/>
    </font>
    <font>
      <sz val="8"/>
      <color theme="1"/>
      <name val="Arial Narrow"/>
      <family val="2"/>
    </font>
    <font>
      <b/>
      <i/>
      <sz val="8"/>
      <color theme="1"/>
      <name val="Arial Narrow"/>
      <family val="2"/>
    </font>
    <font>
      <b/>
      <sz val="10"/>
      <color rgb="FFFF0000"/>
      <name val="Arial Narrow"/>
      <family val="2"/>
    </font>
    <font>
      <b/>
      <i/>
      <sz val="10"/>
      <color rgb="FFFF0000"/>
      <name val="Arial Narrow"/>
      <family val="2"/>
    </font>
    <font>
      <b/>
      <i/>
      <sz val="9"/>
      <color rgb="FFFF0000"/>
      <name val="Arial Narrow"/>
      <family val="2"/>
    </font>
    <font>
      <b/>
      <sz val="10"/>
      <name val="Arial Narrow"/>
      <family val="2"/>
    </font>
    <font>
      <b/>
      <sz val="10"/>
      <color rgb="FFC00000"/>
      <name val="Arial Narrow"/>
      <family val="2"/>
    </font>
    <font>
      <b/>
      <sz val="9"/>
      <color theme="1"/>
      <name val="Arial Narrow"/>
      <family val="2"/>
    </font>
    <font>
      <b/>
      <sz val="8"/>
      <name val="Arial Narrow"/>
      <family val="2"/>
    </font>
    <font>
      <b/>
      <sz val="9"/>
      <color rgb="FFC00000"/>
      <name val="Arial Narrow"/>
      <family val="2"/>
    </font>
    <font>
      <b/>
      <u/>
      <sz val="14"/>
      <color theme="1"/>
      <name val="Arial Narrow"/>
      <family val="2"/>
    </font>
    <font>
      <b/>
      <sz val="14"/>
      <color theme="1"/>
      <name val="Arial Narrow"/>
      <family val="2"/>
    </font>
    <font>
      <i/>
      <sz val="10"/>
      <name val="Arial Narrow"/>
      <family val="2"/>
    </font>
  </fonts>
  <fills count="11">
    <fill>
      <patternFill patternType="none"/>
    </fill>
    <fill>
      <patternFill patternType="gray125"/>
    </fill>
    <fill>
      <patternFill patternType="solid">
        <fgColor theme="8" tint="0.79998168889431442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" fillId="2" borderId="0" applyNumberFormat="0" applyBorder="0" applyAlignment="0" applyProtection="0"/>
  </cellStyleXfs>
  <cellXfs count="152">
    <xf numFmtId="0" fontId="0" fillId="0" borderId="0" xfId="0"/>
    <xf numFmtId="0" fontId="3" fillId="0" borderId="0" xfId="0" applyFont="1" applyAlignment="1">
      <alignment horizontal="center"/>
    </xf>
    <xf numFmtId="0" fontId="4" fillId="0" borderId="0" xfId="0" applyFont="1"/>
    <xf numFmtId="0" fontId="3" fillId="0" borderId="0" xfId="0" applyFont="1"/>
    <xf numFmtId="0" fontId="5" fillId="0" borderId="0" xfId="0" applyFont="1" applyAlignment="1">
      <alignment horizontal="center"/>
    </xf>
    <xf numFmtId="0" fontId="6" fillId="4" borderId="1" xfId="0" applyFont="1" applyFill="1" applyBorder="1" applyAlignment="1" applyProtection="1">
      <alignment horizontal="center" vertical="center" wrapText="1"/>
    </xf>
    <xf numFmtId="0" fontId="2" fillId="4" borderId="1" xfId="0" applyFont="1" applyFill="1" applyBorder="1" applyAlignment="1" applyProtection="1">
      <alignment horizontal="center" vertical="center"/>
    </xf>
    <xf numFmtId="0" fontId="4" fillId="5" borderId="4" xfId="0" applyFont="1" applyFill="1" applyBorder="1" applyAlignment="1" applyProtection="1">
      <alignment horizontal="center"/>
    </xf>
    <xf numFmtId="0" fontId="3" fillId="5" borderId="3" xfId="0" applyFont="1" applyFill="1" applyBorder="1" applyAlignment="1" applyProtection="1">
      <alignment horizontal="center"/>
    </xf>
    <xf numFmtId="0" fontId="7" fillId="0" borderId="0" xfId="0" applyFont="1" applyAlignment="1">
      <alignment horizontal="center"/>
    </xf>
    <xf numFmtId="9" fontId="4" fillId="0" borderId="0" xfId="1" applyFont="1"/>
    <xf numFmtId="0" fontId="6" fillId="0" borderId="0" xfId="0" applyFont="1" applyAlignment="1">
      <alignment vertical="center"/>
    </xf>
    <xf numFmtId="0" fontId="0" fillId="0" borderId="0" xfId="0" applyFont="1" applyAlignment="1"/>
    <xf numFmtId="0" fontId="0" fillId="0" borderId="0" xfId="0" applyFont="1" applyAlignment="1">
      <alignment horizontal="center"/>
    </xf>
    <xf numFmtId="0" fontId="1" fillId="0" borderId="0" xfId="2" applyFill="1" applyBorder="1" applyAlignment="1">
      <alignment horizontal="center"/>
    </xf>
    <xf numFmtId="0" fontId="9" fillId="0" borderId="0" xfId="0" applyFont="1"/>
    <xf numFmtId="0" fontId="10" fillId="0" borderId="0" xfId="0" applyFont="1"/>
    <xf numFmtId="0" fontId="11" fillId="0" borderId="0" xfId="0" applyFont="1" applyProtection="1"/>
    <xf numFmtId="0" fontId="10" fillId="0" borderId="0" xfId="0" applyFont="1" applyProtection="1"/>
    <xf numFmtId="0" fontId="9" fillId="0" borderId="0" xfId="0" applyFont="1" applyProtection="1"/>
    <xf numFmtId="0" fontId="10" fillId="0" borderId="0" xfId="0" applyFont="1" applyAlignment="1">
      <alignment horizontal="center"/>
    </xf>
    <xf numFmtId="0" fontId="5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 applyProtection="1">
      <alignment horizontal="center" vertical="center"/>
    </xf>
    <xf numFmtId="0" fontId="4" fillId="4" borderId="4" xfId="0" applyFont="1" applyFill="1" applyBorder="1" applyAlignment="1" applyProtection="1">
      <alignment horizontal="center" vertical="center"/>
    </xf>
    <xf numFmtId="0" fontId="3" fillId="4" borderId="3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vertical="center"/>
    </xf>
    <xf numFmtId="0" fontId="5" fillId="0" borderId="1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center" vertical="center" wrapText="1"/>
    </xf>
    <xf numFmtId="9" fontId="3" fillId="0" borderId="0" xfId="0" applyNumberFormat="1" applyFont="1"/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4" fontId="3" fillId="0" borderId="0" xfId="0" applyNumberFormat="1" applyFont="1"/>
    <xf numFmtId="0" fontId="3" fillId="0" borderId="1" xfId="0" applyFont="1" applyBorder="1" applyAlignment="1">
      <alignment horizontal="center"/>
    </xf>
    <xf numFmtId="0" fontId="3" fillId="7" borderId="1" xfId="0" applyFont="1" applyFill="1" applyBorder="1" applyAlignment="1">
      <alignment horizontal="center"/>
    </xf>
    <xf numFmtId="0" fontId="12" fillId="0" borderId="1" xfId="0" applyFont="1" applyBorder="1" applyAlignment="1">
      <alignment horizontal="center"/>
    </xf>
    <xf numFmtId="1" fontId="13" fillId="0" borderId="1" xfId="0" applyNumberFormat="1" applyFont="1" applyBorder="1" applyAlignment="1">
      <alignment horizontal="center"/>
    </xf>
    <xf numFmtId="165" fontId="13" fillId="0" borderId="1" xfId="0" applyNumberFormat="1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1" fontId="4" fillId="7" borderId="1" xfId="1" applyNumberFormat="1" applyFont="1" applyFill="1" applyBorder="1" applyAlignment="1">
      <alignment horizontal="center"/>
    </xf>
    <xf numFmtId="9" fontId="4" fillId="8" borderId="1" xfId="1" applyFont="1" applyFill="1" applyBorder="1" applyAlignment="1">
      <alignment horizontal="center"/>
    </xf>
    <xf numFmtId="0" fontId="4" fillId="7" borderId="2" xfId="0" applyFont="1" applyFill="1" applyBorder="1" applyAlignment="1"/>
    <xf numFmtId="0" fontId="4" fillId="7" borderId="4" xfId="0" applyFont="1" applyFill="1" applyBorder="1" applyAlignment="1"/>
    <xf numFmtId="0" fontId="4" fillId="7" borderId="4" xfId="0" applyFont="1" applyFill="1" applyBorder="1" applyAlignment="1">
      <alignment horizontal="center"/>
    </xf>
    <xf numFmtId="0" fontId="3" fillId="7" borderId="1" xfId="0" applyFont="1" applyFill="1" applyBorder="1" applyAlignment="1">
      <alignment horizontal="center" vertical="center"/>
    </xf>
    <xf numFmtId="0" fontId="3" fillId="8" borderId="1" xfId="0" applyFont="1" applyFill="1" applyBorder="1" applyAlignment="1">
      <alignment horizontal="center" vertical="center"/>
    </xf>
    <xf numFmtId="9" fontId="4" fillId="9" borderId="0" xfId="1" applyFont="1" applyFill="1"/>
    <xf numFmtId="0" fontId="3" fillId="4" borderId="1" xfId="0" applyFont="1" applyFill="1" applyBorder="1" applyAlignment="1">
      <alignment horizontal="center" vertical="center"/>
    </xf>
    <xf numFmtId="9" fontId="3" fillId="4" borderId="1" xfId="1" applyFont="1" applyFill="1" applyBorder="1" applyAlignment="1">
      <alignment horizontal="center"/>
    </xf>
    <xf numFmtId="9" fontId="3" fillId="8" borderId="1" xfId="1" applyNumberFormat="1" applyFont="1" applyFill="1" applyBorder="1" applyAlignment="1">
      <alignment horizontal="center"/>
    </xf>
    <xf numFmtId="0" fontId="4" fillId="7" borderId="1" xfId="1" applyNumberFormat="1" applyFont="1" applyFill="1" applyBorder="1" applyAlignment="1">
      <alignment horizontal="center"/>
    </xf>
    <xf numFmtId="0" fontId="4" fillId="7" borderId="3" xfId="0" applyFont="1" applyFill="1" applyBorder="1" applyAlignment="1"/>
    <xf numFmtId="0" fontId="3" fillId="0" borderId="2" xfId="0" applyFont="1" applyFill="1" applyBorder="1" applyAlignment="1" applyProtection="1">
      <alignment horizontal="left" vertical="center"/>
    </xf>
    <xf numFmtId="0" fontId="3" fillId="0" borderId="4" xfId="0" applyFont="1" applyFill="1" applyBorder="1" applyAlignment="1" applyProtection="1">
      <alignment horizontal="left" vertical="center"/>
    </xf>
    <xf numFmtId="0" fontId="3" fillId="0" borderId="3" xfId="0" applyFont="1" applyFill="1" applyBorder="1" applyAlignment="1" applyProtection="1">
      <alignment horizontal="left" vertical="center"/>
    </xf>
    <xf numFmtId="0" fontId="4" fillId="4" borderId="1" xfId="0" applyFont="1" applyFill="1" applyBorder="1" applyAlignment="1" applyProtection="1">
      <alignment horizontal="center" vertical="center"/>
    </xf>
    <xf numFmtId="0" fontId="3" fillId="4" borderId="1" xfId="0" applyFont="1" applyFill="1" applyBorder="1" applyAlignment="1" applyProtection="1">
      <alignment horizontal="center" vertical="center"/>
    </xf>
    <xf numFmtId="165" fontId="4" fillId="7" borderId="3" xfId="0" applyNumberFormat="1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9" fontId="16" fillId="0" borderId="1" xfId="1" applyFont="1" applyFill="1" applyBorder="1" applyAlignment="1" applyProtection="1">
      <alignment horizontal="center"/>
    </xf>
    <xf numFmtId="9" fontId="16" fillId="0" borderId="1" xfId="1" applyFont="1" applyFill="1" applyBorder="1" applyAlignment="1">
      <alignment horizontal="center"/>
    </xf>
    <xf numFmtId="9" fontId="16" fillId="0" borderId="1" xfId="1" applyFont="1" applyBorder="1" applyAlignment="1">
      <alignment horizontal="center"/>
    </xf>
    <xf numFmtId="0" fontId="9" fillId="4" borderId="1" xfId="0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left"/>
    </xf>
    <xf numFmtId="1" fontId="18" fillId="0" borderId="1" xfId="0" applyNumberFormat="1" applyFont="1" applyBorder="1" applyAlignment="1">
      <alignment horizontal="left"/>
    </xf>
    <xf numFmtId="165" fontId="18" fillId="0" borderId="1" xfId="0" applyNumberFormat="1" applyFont="1" applyBorder="1" applyAlignment="1">
      <alignment horizontal="left"/>
    </xf>
    <xf numFmtId="0" fontId="3" fillId="0" borderId="6" xfId="0" applyFont="1" applyFill="1" applyBorder="1" applyAlignment="1">
      <alignment vertical="center"/>
    </xf>
    <xf numFmtId="0" fontId="4" fillId="4" borderId="1" xfId="0" applyFont="1" applyFill="1" applyBorder="1" applyAlignment="1" applyProtection="1">
      <alignment horizontal="center"/>
    </xf>
    <xf numFmtId="0" fontId="17" fillId="5" borderId="1" xfId="0" applyFont="1" applyFill="1" applyBorder="1"/>
    <xf numFmtId="9" fontId="19" fillId="5" borderId="1" xfId="0" applyNumberFormat="1" applyFont="1" applyFill="1" applyBorder="1" applyAlignment="1">
      <alignment horizontal="center"/>
    </xf>
    <xf numFmtId="0" fontId="4" fillId="3" borderId="1" xfId="0" applyFont="1" applyFill="1" applyBorder="1" applyAlignment="1" applyProtection="1">
      <alignment vertical="center"/>
    </xf>
    <xf numFmtId="0" fontId="3" fillId="0" borderId="0" xfId="0" applyFont="1" applyAlignment="1">
      <alignment wrapText="1"/>
    </xf>
    <xf numFmtId="0" fontId="3" fillId="0" borderId="6" xfId="0" applyFont="1" applyBorder="1" applyAlignment="1" applyProtection="1">
      <alignment vertical="center"/>
    </xf>
    <xf numFmtId="0" fontId="5" fillId="0" borderId="6" xfId="0" applyFont="1" applyBorder="1" applyAlignment="1" applyProtection="1">
      <alignment horizontal="center" vertical="center"/>
    </xf>
    <xf numFmtId="0" fontId="3" fillId="0" borderId="6" xfId="0" applyFont="1" applyBorder="1" applyAlignment="1" applyProtection="1">
      <alignment horizontal="center" vertical="center"/>
      <protection locked="0"/>
    </xf>
    <xf numFmtId="0" fontId="14" fillId="0" borderId="1" xfId="0" applyFont="1" applyBorder="1" applyAlignment="1">
      <alignment horizontal="left"/>
    </xf>
    <xf numFmtId="1" fontId="14" fillId="0" borderId="1" xfId="0" applyNumberFormat="1" applyFont="1" applyBorder="1" applyAlignment="1">
      <alignment horizontal="left"/>
    </xf>
    <xf numFmtId="165" fontId="14" fillId="0" borderId="1" xfId="0" applyNumberFormat="1" applyFont="1" applyBorder="1" applyAlignment="1">
      <alignment horizontal="left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" xfId="0" applyFont="1" applyFill="1" applyBorder="1" applyAlignment="1">
      <alignment horizontal="center" vertical="center"/>
    </xf>
    <xf numFmtId="0" fontId="22" fillId="0" borderId="1" xfId="0" applyFont="1" applyFill="1" applyBorder="1" applyAlignment="1" applyProtection="1">
      <alignment horizontal="center" vertical="center"/>
    </xf>
    <xf numFmtId="0" fontId="3" fillId="0" borderId="6" xfId="0" applyFont="1" applyFill="1" applyBorder="1" applyAlignment="1" applyProtection="1">
      <alignment horizontal="center" vertical="center"/>
      <protection locked="0"/>
    </xf>
    <xf numFmtId="9" fontId="4" fillId="0" borderId="1" xfId="0" applyNumberFormat="1" applyFont="1" applyFill="1" applyBorder="1" applyAlignment="1" applyProtection="1">
      <alignment horizontal="center"/>
      <protection locked="0"/>
    </xf>
    <xf numFmtId="9" fontId="4" fillId="0" borderId="1" xfId="1" applyFont="1" applyFill="1" applyBorder="1" applyAlignment="1" applyProtection="1">
      <alignment horizontal="center"/>
      <protection locked="0"/>
    </xf>
    <xf numFmtId="9" fontId="4" fillId="0" borderId="1" xfId="1" applyFont="1" applyBorder="1" applyAlignment="1" applyProtection="1">
      <alignment horizontal="center"/>
      <protection locked="0"/>
    </xf>
    <xf numFmtId="0" fontId="9" fillId="4" borderId="1" xfId="0" applyFont="1" applyFill="1" applyBorder="1" applyAlignment="1" applyProtection="1">
      <alignment horizontal="center" vertical="center" wrapText="1"/>
      <protection locked="0"/>
    </xf>
    <xf numFmtId="9" fontId="17" fillId="5" borderId="1" xfId="0" applyNumberFormat="1" applyFont="1" applyFill="1" applyBorder="1" applyAlignment="1" applyProtection="1">
      <alignment horizontal="center"/>
      <protection locked="0"/>
    </xf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15" fillId="3" borderId="1" xfId="0" applyFont="1" applyFill="1" applyBorder="1" applyAlignment="1" applyProtection="1">
      <alignment horizontal="left" vertical="center"/>
    </xf>
    <xf numFmtId="0" fontId="8" fillId="10" borderId="2" xfId="0" applyFont="1" applyFill="1" applyBorder="1" applyAlignment="1" applyProtection="1">
      <alignment horizontal="left" vertical="center" wrapText="1"/>
      <protection locked="0"/>
    </xf>
    <xf numFmtId="0" fontId="8" fillId="10" borderId="3" xfId="0" applyFont="1" applyFill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 applyProtection="1">
      <alignment horizontal="left" vertical="center" wrapText="1"/>
      <protection locked="0"/>
    </xf>
    <xf numFmtId="0" fontId="6" fillId="4" borderId="1" xfId="0" applyFont="1" applyFill="1" applyBorder="1" applyAlignment="1" applyProtection="1">
      <alignment horizontal="center" vertical="center"/>
    </xf>
    <xf numFmtId="0" fontId="4" fillId="5" borderId="2" xfId="0" applyFont="1" applyFill="1" applyBorder="1" applyAlignment="1" applyProtection="1">
      <alignment horizontal="left"/>
    </xf>
    <xf numFmtId="0" fontId="4" fillId="5" borderId="4" xfId="0" applyFont="1" applyFill="1" applyBorder="1" applyAlignment="1" applyProtection="1">
      <alignment horizontal="left"/>
    </xf>
    <xf numFmtId="0" fontId="3" fillId="0" borderId="1" xfId="0" applyFont="1" applyFill="1" applyBorder="1" applyAlignment="1">
      <alignment horizontal="left" vertical="center"/>
    </xf>
    <xf numFmtId="0" fontId="3" fillId="10" borderId="2" xfId="0" applyFont="1" applyFill="1" applyBorder="1" applyAlignment="1" applyProtection="1">
      <alignment horizontal="left" vertical="center"/>
      <protection locked="0"/>
    </xf>
    <xf numFmtId="0" fontId="3" fillId="10" borderId="3" xfId="0" applyFont="1" applyFill="1" applyBorder="1" applyAlignment="1" applyProtection="1">
      <alignment horizontal="left" vertical="center"/>
      <protection locked="0"/>
    </xf>
    <xf numFmtId="0" fontId="3" fillId="0" borderId="2" xfId="0" applyFont="1" applyBorder="1" applyAlignment="1" applyProtection="1">
      <alignment horizontal="left" vertical="center" wrapText="1"/>
      <protection locked="0"/>
    </xf>
    <xf numFmtId="0" fontId="3" fillId="0" borderId="3" xfId="0" applyFont="1" applyBorder="1" applyAlignment="1" applyProtection="1">
      <alignment horizontal="left" vertical="center" wrapText="1"/>
      <protection locked="0"/>
    </xf>
    <xf numFmtId="0" fontId="3" fillId="0" borderId="5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4" fillId="6" borderId="1" xfId="0" applyFont="1" applyFill="1" applyBorder="1" applyAlignment="1" applyProtection="1">
      <alignment horizontal="left" vertical="center"/>
    </xf>
    <xf numFmtId="0" fontId="3" fillId="0" borderId="1" xfId="0" applyFont="1" applyFill="1" applyBorder="1" applyAlignment="1" applyProtection="1">
      <alignment horizontal="left" vertical="center"/>
    </xf>
    <xf numFmtId="0" fontId="3" fillId="0" borderId="2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8" fillId="0" borderId="2" xfId="0" applyFont="1" applyFill="1" applyBorder="1" applyAlignment="1" applyProtection="1">
      <alignment horizontal="left" vertical="center"/>
    </xf>
    <xf numFmtId="0" fontId="8" fillId="0" borderId="4" xfId="0" applyFont="1" applyFill="1" applyBorder="1" applyAlignment="1" applyProtection="1">
      <alignment horizontal="left" vertical="center"/>
    </xf>
    <xf numFmtId="0" fontId="8" fillId="0" borderId="3" xfId="0" applyFont="1" applyFill="1" applyBorder="1" applyAlignment="1" applyProtection="1">
      <alignment horizontal="left" vertical="center"/>
    </xf>
    <xf numFmtId="0" fontId="3" fillId="0" borderId="1" xfId="0" applyFont="1" applyBorder="1" applyAlignment="1" applyProtection="1">
      <alignment horizontal="center" vertical="center"/>
    </xf>
    <xf numFmtId="0" fontId="3" fillId="0" borderId="2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/>
    </xf>
    <xf numFmtId="0" fontId="3" fillId="0" borderId="2" xfId="0" applyFont="1" applyFill="1" applyBorder="1" applyAlignment="1" applyProtection="1">
      <alignment vertical="center" wrapText="1"/>
    </xf>
    <xf numFmtId="0" fontId="3" fillId="0" borderId="4" xfId="0" applyFont="1" applyFill="1" applyBorder="1" applyAlignment="1" applyProtection="1">
      <alignment vertical="center" wrapText="1"/>
    </xf>
    <xf numFmtId="0" fontId="3" fillId="0" borderId="3" xfId="0" applyFont="1" applyFill="1" applyBorder="1" applyAlignment="1" applyProtection="1">
      <alignment vertical="center" wrapText="1"/>
    </xf>
    <xf numFmtId="0" fontId="3" fillId="0" borderId="1" xfId="0" applyFont="1" applyBorder="1" applyAlignment="1" applyProtection="1">
      <alignment horizontal="left" vertical="center"/>
    </xf>
    <xf numFmtId="0" fontId="3" fillId="0" borderId="2" xfId="0" applyFont="1" applyFill="1" applyBorder="1" applyAlignment="1" applyProtection="1">
      <alignment horizontal="left" vertical="center"/>
    </xf>
    <xf numFmtId="0" fontId="3" fillId="0" borderId="4" xfId="0" applyFont="1" applyFill="1" applyBorder="1" applyAlignment="1" applyProtection="1">
      <alignment horizontal="left" vertical="center"/>
    </xf>
    <xf numFmtId="0" fontId="3" fillId="0" borderId="3" xfId="0" applyFont="1" applyFill="1" applyBorder="1" applyAlignment="1" applyProtection="1">
      <alignment horizontal="left" vertical="center"/>
    </xf>
    <xf numFmtId="0" fontId="3" fillId="0" borderId="1" xfId="0" applyFont="1" applyFill="1" applyBorder="1" applyAlignment="1" applyProtection="1">
      <alignment horizontal="left" vertical="center" wrapText="1"/>
    </xf>
    <xf numFmtId="0" fontId="3" fillId="0" borderId="1" xfId="0" applyFont="1" applyFill="1" applyBorder="1" applyAlignment="1" applyProtection="1">
      <alignment horizontal="right" vertical="top"/>
    </xf>
    <xf numFmtId="0" fontId="0" fillId="0" borderId="1" xfId="0" applyFill="1" applyBorder="1" applyAlignment="1" applyProtection="1">
      <alignment horizontal="right" vertical="top"/>
    </xf>
    <xf numFmtId="0" fontId="3" fillId="0" borderId="6" xfId="0" applyFont="1" applyFill="1" applyBorder="1" applyAlignment="1" applyProtection="1">
      <alignment horizontal="right" vertical="top"/>
    </xf>
    <xf numFmtId="0" fontId="3" fillId="0" borderId="7" xfId="0" applyFont="1" applyFill="1" applyBorder="1" applyAlignment="1" applyProtection="1">
      <alignment horizontal="right" vertical="top"/>
    </xf>
    <xf numFmtId="0" fontId="3" fillId="0" borderId="8" xfId="0" applyFont="1" applyFill="1" applyBorder="1" applyAlignment="1" applyProtection="1">
      <alignment horizontal="right" vertical="top"/>
    </xf>
    <xf numFmtId="0" fontId="0" fillId="0" borderId="4" xfId="0" applyFill="1" applyBorder="1" applyAlignment="1" applyProtection="1">
      <alignment vertical="center"/>
    </xf>
    <xf numFmtId="0" fontId="0" fillId="0" borderId="3" xfId="0" applyFill="1" applyBorder="1" applyAlignment="1" applyProtection="1">
      <alignment vertical="center"/>
    </xf>
    <xf numFmtId="0" fontId="3" fillId="0" borderId="1" xfId="0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left" vertical="center"/>
    </xf>
    <xf numFmtId="0" fontId="3" fillId="0" borderId="4" xfId="0" applyFont="1" applyBorder="1" applyAlignment="1" applyProtection="1">
      <alignment horizontal="left" vertical="center"/>
    </xf>
    <xf numFmtId="0" fontId="3" fillId="0" borderId="3" xfId="0" applyFont="1" applyBorder="1" applyAlignment="1" applyProtection="1">
      <alignment horizontal="left" vertical="center"/>
    </xf>
    <xf numFmtId="0" fontId="3" fillId="0" borderId="2" xfId="0" applyFont="1" applyFill="1" applyBorder="1" applyAlignment="1" applyProtection="1">
      <alignment horizontal="left" vertical="center" wrapText="1"/>
    </xf>
    <xf numFmtId="0" fontId="3" fillId="0" borderId="4" xfId="0" applyFont="1" applyFill="1" applyBorder="1" applyAlignment="1" applyProtection="1">
      <alignment horizontal="left" vertical="center" wrapText="1"/>
    </xf>
    <xf numFmtId="0" fontId="3" fillId="0" borderId="3" xfId="0" applyFont="1" applyFill="1" applyBorder="1" applyAlignment="1" applyProtection="1">
      <alignment horizontal="left" vertical="center" wrapText="1"/>
    </xf>
    <xf numFmtId="0" fontId="3" fillId="0" borderId="6" xfId="0" applyFont="1" applyFill="1" applyBorder="1" applyAlignment="1" applyProtection="1">
      <alignment horizontal="left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6" fillId="6" borderId="10" xfId="0" applyFont="1" applyFill="1" applyBorder="1" applyAlignment="1">
      <alignment horizontal="left" vertical="center"/>
    </xf>
    <xf numFmtId="9" fontId="2" fillId="2" borderId="9" xfId="1" applyFont="1" applyFill="1" applyBorder="1" applyAlignment="1" applyProtection="1">
      <alignment horizontal="center" vertical="center"/>
    </xf>
    <xf numFmtId="0" fontId="3" fillId="0" borderId="6" xfId="0" applyFont="1" applyBorder="1" applyAlignment="1" applyProtection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4" fillId="6" borderId="8" xfId="0" applyFont="1" applyFill="1" applyBorder="1" applyAlignment="1" applyProtection="1">
      <alignment horizontal="left" vertical="center"/>
    </xf>
  </cellXfs>
  <cellStyles count="3">
    <cellStyle name="20% - Accent5" xfId="2" builtinId="46"/>
    <cellStyle name="Normal" xfId="0" builtinId="0"/>
    <cellStyle name="Percent" xfId="1" builtinId="5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35944</xdr:colOff>
      <xdr:row>0</xdr:row>
      <xdr:rowOff>56684</xdr:rowOff>
    </xdr:from>
    <xdr:to>
      <xdr:col>2</xdr:col>
      <xdr:colOff>105297</xdr:colOff>
      <xdr:row>3</xdr:row>
      <xdr:rowOff>224646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5944" y="56684"/>
          <a:ext cx="716334" cy="71609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007953B\AppData\Local\Microsoft\Windows\Temporary%20Internet%20Files\Content.Outlook\K9SP9SGV\EMS%20Checklist%20-%20Draft%20-%20Sept%20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posed Revision - SM"/>
      <sheetName val="Proposed Revision - NW"/>
      <sheetName val="Sheet2"/>
    </sheetNames>
    <sheetDataSet>
      <sheetData sheetId="0"/>
      <sheetData sheetId="1"/>
      <sheetData sheetId="2">
        <row r="2">
          <cell r="A2" t="str">
            <v>Noel Woods (Parsons)</v>
          </cell>
        </row>
        <row r="3">
          <cell r="A3" t="str">
            <v>Sony Mathews (Parsons)</v>
          </cell>
        </row>
        <row r="4">
          <cell r="A4" t="str">
            <v>Karen Binay (LREDC)</v>
          </cell>
        </row>
        <row r="5">
          <cell r="A5" t="str">
            <v>Richelle Libut (LREDC)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Z147"/>
  <sheetViews>
    <sheetView tabSelected="1" view="pageBreakPreview" zoomScale="106" zoomScaleNormal="100" zoomScaleSheetLayoutView="106" workbookViewId="0">
      <selection activeCell="G9" sqref="G9:H9"/>
    </sheetView>
  </sheetViews>
  <sheetFormatPr defaultColWidth="9.140625" defaultRowHeight="12.75" x14ac:dyDescent="0.2"/>
  <cols>
    <col min="1" max="1" width="5" style="3" customWidth="1"/>
    <col min="2" max="2" width="4.7109375" style="3" customWidth="1"/>
    <col min="3" max="3" width="7.28515625" style="3" customWidth="1"/>
    <col min="4" max="4" width="9" style="3" customWidth="1"/>
    <col min="5" max="5" width="19" style="3" customWidth="1"/>
    <col min="6" max="6" width="22.7109375" style="3" customWidth="1"/>
    <col min="7" max="7" width="15.28515625" style="4" customWidth="1"/>
    <col min="8" max="8" width="15.28515625" style="1" customWidth="1"/>
    <col min="9" max="9" width="8.5703125" style="1" hidden="1" customWidth="1"/>
    <col min="10" max="11" width="7.7109375" style="2" hidden="1" customWidth="1"/>
    <col min="12" max="12" width="7.28515625" style="3" hidden="1" customWidth="1"/>
    <col min="13" max="13" width="22.7109375" style="3" hidden="1" customWidth="1"/>
    <col min="14" max="15" width="6.28515625" style="3" hidden="1" customWidth="1"/>
    <col min="16" max="16" width="8.85546875" style="3" hidden="1" customWidth="1"/>
    <col min="17" max="17" width="9.140625" style="3" hidden="1" customWidth="1"/>
    <col min="18" max="19" width="9.5703125" style="3" hidden="1" customWidth="1"/>
    <col min="20" max="23" width="9.140625" style="3" customWidth="1"/>
    <col min="24" max="16384" width="9.140625" style="3"/>
  </cols>
  <sheetData>
    <row r="2" spans="1:11" ht="18" x14ac:dyDescent="0.2">
      <c r="A2" s="91" t="s">
        <v>0</v>
      </c>
      <c r="B2" s="92"/>
      <c r="C2" s="92"/>
      <c r="D2" s="92"/>
      <c r="E2" s="92"/>
      <c r="F2" s="92"/>
      <c r="G2" s="92"/>
      <c r="H2" s="92"/>
    </row>
    <row r="4" spans="1:11" ht="27" customHeight="1" x14ac:dyDescent="0.2"/>
    <row r="5" spans="1:11" ht="24.95" customHeight="1" x14ac:dyDescent="0.2">
      <c r="A5" s="93" t="s">
        <v>1</v>
      </c>
      <c r="B5" s="93"/>
      <c r="C5" s="93"/>
      <c r="D5" s="94"/>
      <c r="E5" s="95"/>
      <c r="F5" s="74" t="s">
        <v>2</v>
      </c>
      <c r="G5" s="96"/>
      <c r="H5" s="96"/>
    </row>
    <row r="6" spans="1:11" ht="24.95" customHeight="1" x14ac:dyDescent="0.2">
      <c r="A6" s="93" t="s">
        <v>3</v>
      </c>
      <c r="B6" s="93"/>
      <c r="C6" s="93"/>
      <c r="D6" s="94"/>
      <c r="E6" s="95"/>
      <c r="F6" s="74" t="s">
        <v>4</v>
      </c>
      <c r="G6" s="96"/>
      <c r="H6" s="96"/>
    </row>
    <row r="7" spans="1:11" ht="24.95" customHeight="1" x14ac:dyDescent="0.2">
      <c r="A7" s="93" t="s">
        <v>5</v>
      </c>
      <c r="B7" s="93"/>
      <c r="C7" s="93"/>
      <c r="D7" s="94"/>
      <c r="E7" s="95"/>
      <c r="F7" s="74" t="s">
        <v>6</v>
      </c>
      <c r="G7" s="96"/>
      <c r="H7" s="96"/>
    </row>
    <row r="8" spans="1:11" ht="24.95" customHeight="1" x14ac:dyDescent="0.2">
      <c r="A8" s="93" t="s">
        <v>7</v>
      </c>
      <c r="B8" s="93"/>
      <c r="C8" s="93"/>
      <c r="D8" s="101" t="s">
        <v>8</v>
      </c>
      <c r="E8" s="102"/>
      <c r="F8" s="74" t="s">
        <v>9</v>
      </c>
      <c r="G8" s="103"/>
      <c r="H8" s="104"/>
    </row>
    <row r="9" spans="1:11" ht="24.95" customHeight="1" x14ac:dyDescent="0.2">
      <c r="A9" s="93" t="s">
        <v>10</v>
      </c>
      <c r="B9" s="93"/>
      <c r="C9" s="93"/>
      <c r="D9" s="94"/>
      <c r="E9" s="95"/>
      <c r="F9" s="74" t="s">
        <v>11</v>
      </c>
      <c r="G9" s="96"/>
      <c r="H9" s="96"/>
    </row>
    <row r="10" spans="1:11" ht="9" customHeight="1" x14ac:dyDescent="0.2"/>
    <row r="11" spans="1:11" ht="16.5" x14ac:dyDescent="0.2">
      <c r="A11" s="97" t="s">
        <v>12</v>
      </c>
      <c r="B11" s="97"/>
      <c r="C11" s="97"/>
      <c r="D11" s="97"/>
      <c r="E11" s="97"/>
      <c r="F11" s="97"/>
      <c r="G11" s="5" t="s">
        <v>199</v>
      </c>
      <c r="H11" s="6" t="s">
        <v>13</v>
      </c>
    </row>
    <row r="12" spans="1:11" x14ac:dyDescent="0.2">
      <c r="A12" s="98" t="s">
        <v>14</v>
      </c>
      <c r="B12" s="99"/>
      <c r="C12" s="99"/>
      <c r="D12" s="99"/>
      <c r="E12" s="99"/>
      <c r="F12" s="99"/>
      <c r="G12" s="7"/>
      <c r="H12" s="8"/>
      <c r="I12" s="9"/>
      <c r="J12" s="10"/>
      <c r="K12" s="10"/>
    </row>
    <row r="13" spans="1:11" x14ac:dyDescent="0.2">
      <c r="A13" s="22">
        <v>1.1000000000000001</v>
      </c>
      <c r="B13" s="100" t="s">
        <v>15</v>
      </c>
      <c r="C13" s="100"/>
      <c r="D13" s="100"/>
      <c r="E13" s="100"/>
      <c r="F13" s="100"/>
      <c r="G13" s="83" t="s">
        <v>17</v>
      </c>
      <c r="H13" s="23"/>
      <c r="I13" s="1">
        <f>IF(H13&lt;&gt;"NA",10,"")</f>
        <v>10</v>
      </c>
    </row>
    <row r="14" spans="1:11" x14ac:dyDescent="0.2">
      <c r="A14" s="22">
        <v>1.2</v>
      </c>
      <c r="B14" s="100" t="s">
        <v>16</v>
      </c>
      <c r="C14" s="100"/>
      <c r="D14" s="100"/>
      <c r="E14" s="100"/>
      <c r="F14" s="100"/>
      <c r="G14" s="24" t="s">
        <v>17</v>
      </c>
      <c r="H14" s="23"/>
      <c r="I14" s="1">
        <f>IF(H14&lt;&gt;"NA",10,"")</f>
        <v>10</v>
      </c>
    </row>
    <row r="15" spans="1:11" x14ac:dyDescent="0.2">
      <c r="A15" s="105"/>
      <c r="B15" s="106"/>
      <c r="C15" s="106"/>
      <c r="D15" s="106"/>
      <c r="E15" s="106"/>
      <c r="F15" s="106"/>
      <c r="G15" s="25" t="s">
        <v>18</v>
      </c>
      <c r="H15" s="26">
        <f>SUMIF(H13:H14,"&lt;&gt;NA")</f>
        <v>0</v>
      </c>
      <c r="I15" s="9">
        <f>SUM(I13:I14)</f>
        <v>20</v>
      </c>
      <c r="J15" s="49">
        <f>IF(I15=0,100%,H15/I15)</f>
        <v>0</v>
      </c>
      <c r="K15" s="10"/>
    </row>
    <row r="16" spans="1:11" x14ac:dyDescent="0.2">
      <c r="A16" s="107" t="s">
        <v>19</v>
      </c>
      <c r="B16" s="107"/>
      <c r="C16" s="107"/>
      <c r="D16" s="107"/>
      <c r="E16" s="107"/>
      <c r="F16" s="107"/>
      <c r="G16" s="107"/>
      <c r="H16" s="107"/>
    </row>
    <row r="17" spans="1:26" x14ac:dyDescent="0.2">
      <c r="A17" s="27">
        <v>2.1</v>
      </c>
      <c r="B17" s="108" t="s">
        <v>20</v>
      </c>
      <c r="C17" s="108"/>
      <c r="D17" s="108"/>
      <c r="E17" s="108"/>
      <c r="F17" s="108"/>
      <c r="G17" s="24" t="s">
        <v>21</v>
      </c>
      <c r="H17" s="23"/>
      <c r="I17" s="1">
        <f>IF(H17&lt;&gt;"NA",10,"")</f>
        <v>10</v>
      </c>
    </row>
    <row r="18" spans="1:26" x14ac:dyDescent="0.2">
      <c r="A18" s="27">
        <v>2.2000000000000002</v>
      </c>
      <c r="B18" s="111" t="s">
        <v>22</v>
      </c>
      <c r="C18" s="112"/>
      <c r="D18" s="112"/>
      <c r="E18" s="112"/>
      <c r="F18" s="113"/>
      <c r="G18" s="82" t="s">
        <v>200</v>
      </c>
      <c r="H18" s="23"/>
      <c r="I18" s="1">
        <f>IF(H18&lt;&gt;"NA",10,"")</f>
        <v>10</v>
      </c>
    </row>
    <row r="19" spans="1:26" x14ac:dyDescent="0.2">
      <c r="A19" s="27">
        <v>2.2999999999999998</v>
      </c>
      <c r="B19" s="108" t="s">
        <v>23</v>
      </c>
      <c r="C19" s="108"/>
      <c r="D19" s="108"/>
      <c r="E19" s="108"/>
      <c r="F19" s="108"/>
      <c r="G19" s="83" t="s">
        <v>17</v>
      </c>
      <c r="H19" s="23"/>
      <c r="I19" s="1">
        <f>IF(H19&lt;&gt;"NA",10,"")</f>
        <v>10</v>
      </c>
    </row>
    <row r="20" spans="1:26" x14ac:dyDescent="0.2">
      <c r="A20" s="105"/>
      <c r="B20" s="106"/>
      <c r="C20" s="106"/>
      <c r="D20" s="106"/>
      <c r="E20" s="106"/>
      <c r="F20" s="106"/>
      <c r="G20" s="25" t="s">
        <v>18</v>
      </c>
      <c r="H20" s="26">
        <f>SUMIF(H17:H19,"&lt;&gt;NA")</f>
        <v>0</v>
      </c>
      <c r="I20" s="9">
        <f>SUM(I17:I19)</f>
        <v>30</v>
      </c>
      <c r="J20" s="49">
        <f>IF(I20=0,100%,H20/I20)</f>
        <v>0</v>
      </c>
      <c r="K20" s="10"/>
      <c r="Z20" s="75"/>
    </row>
    <row r="21" spans="1:26" x14ac:dyDescent="0.2">
      <c r="A21" s="107" t="s">
        <v>24</v>
      </c>
      <c r="B21" s="107"/>
      <c r="C21" s="107"/>
      <c r="D21" s="107"/>
      <c r="E21" s="107"/>
      <c r="F21" s="107"/>
      <c r="G21" s="107"/>
      <c r="H21" s="107"/>
    </row>
    <row r="22" spans="1:26" x14ac:dyDescent="0.2">
      <c r="A22" s="27">
        <v>3.1</v>
      </c>
      <c r="B22" s="108" t="s">
        <v>25</v>
      </c>
      <c r="C22" s="108"/>
      <c r="D22" s="108"/>
      <c r="E22" s="108"/>
      <c r="F22" s="108"/>
      <c r="G22" s="83" t="s">
        <v>17</v>
      </c>
      <c r="H22" s="23"/>
      <c r="I22" s="1">
        <f>IF(H22&lt;&gt;"NA",10,"")</f>
        <v>10</v>
      </c>
    </row>
    <row r="23" spans="1:26" x14ac:dyDescent="0.2">
      <c r="A23" s="27">
        <v>3.2</v>
      </c>
      <c r="B23" s="108" t="s">
        <v>26</v>
      </c>
      <c r="C23" s="108"/>
      <c r="D23" s="108"/>
      <c r="E23" s="108"/>
      <c r="F23" s="108"/>
      <c r="G23" s="83" t="s">
        <v>17</v>
      </c>
      <c r="H23" s="23"/>
      <c r="I23" s="1">
        <f>IF(H23&lt;&gt;"NA",10,"")</f>
        <v>10</v>
      </c>
    </row>
    <row r="24" spans="1:26" x14ac:dyDescent="0.2">
      <c r="A24" s="27">
        <v>3.3</v>
      </c>
      <c r="B24" s="108" t="s">
        <v>27</v>
      </c>
      <c r="C24" s="108"/>
      <c r="D24" s="108"/>
      <c r="E24" s="108"/>
      <c r="F24" s="108"/>
      <c r="G24" s="83" t="s">
        <v>17</v>
      </c>
      <c r="H24" s="23"/>
      <c r="I24" s="1">
        <f>IF(H24&lt;&gt;"NA",10,"")</f>
        <v>10</v>
      </c>
    </row>
    <row r="25" spans="1:26" x14ac:dyDescent="0.2">
      <c r="A25" s="109"/>
      <c r="B25" s="110"/>
      <c r="C25" s="110"/>
      <c r="D25" s="110"/>
      <c r="E25" s="110"/>
      <c r="F25" s="110"/>
      <c r="G25" s="25" t="s">
        <v>18</v>
      </c>
      <c r="H25" s="26">
        <f>SUMIF(H22:H24,"&lt;&gt;NA")</f>
        <v>0</v>
      </c>
      <c r="I25" s="9">
        <f>SUM(I22:I24)</f>
        <v>30</v>
      </c>
      <c r="J25" s="49">
        <f>IF(I25=0,100%,H25/I25)</f>
        <v>0</v>
      </c>
      <c r="K25" s="10"/>
    </row>
    <row r="26" spans="1:26" x14ac:dyDescent="0.2">
      <c r="A26" s="107" t="s">
        <v>28</v>
      </c>
      <c r="B26" s="107"/>
      <c r="C26" s="107"/>
      <c r="D26" s="107"/>
      <c r="E26" s="107"/>
      <c r="F26" s="107"/>
      <c r="G26" s="107"/>
      <c r="H26" s="107"/>
    </row>
    <row r="27" spans="1:26" x14ac:dyDescent="0.2">
      <c r="A27" s="27">
        <v>4.0999999999999996</v>
      </c>
      <c r="B27" s="108" t="s">
        <v>160</v>
      </c>
      <c r="C27" s="108"/>
      <c r="D27" s="108"/>
      <c r="E27" s="108"/>
      <c r="F27" s="108"/>
      <c r="G27" s="24" t="s">
        <v>29</v>
      </c>
      <c r="H27" s="23"/>
      <c r="I27" s="1">
        <f>IF(H27&lt;&gt;"NA",10,"")</f>
        <v>10</v>
      </c>
    </row>
    <row r="28" spans="1:26" x14ac:dyDescent="0.2">
      <c r="A28" s="27">
        <v>4.2</v>
      </c>
      <c r="B28" s="115" t="s">
        <v>30</v>
      </c>
      <c r="C28" s="116"/>
      <c r="D28" s="116"/>
      <c r="E28" s="116"/>
      <c r="F28" s="117"/>
      <c r="G28" s="84" t="s">
        <v>200</v>
      </c>
      <c r="H28" s="23"/>
      <c r="I28" s="1">
        <f>IF(H28&lt;&gt;"NA",10,"")</f>
        <v>10</v>
      </c>
    </row>
    <row r="29" spans="1:26" x14ac:dyDescent="0.2">
      <c r="A29" s="27">
        <v>4.3</v>
      </c>
      <c r="B29" s="108" t="s">
        <v>31</v>
      </c>
      <c r="C29" s="108"/>
      <c r="D29" s="108"/>
      <c r="E29" s="108"/>
      <c r="F29" s="108"/>
      <c r="G29" s="83" t="s">
        <v>17</v>
      </c>
      <c r="H29" s="23"/>
      <c r="I29" s="1">
        <f>IF(H29&lt;&gt;"NA",10,"")</f>
        <v>10</v>
      </c>
    </row>
    <row r="30" spans="1:26" x14ac:dyDescent="0.2">
      <c r="A30" s="109"/>
      <c r="B30" s="110"/>
      <c r="C30" s="110"/>
      <c r="D30" s="110"/>
      <c r="E30" s="110"/>
      <c r="F30" s="110"/>
      <c r="G30" s="25" t="s">
        <v>18</v>
      </c>
      <c r="H30" s="26">
        <f>SUMIF(H27:H29,"&lt;&gt;NA")</f>
        <v>0</v>
      </c>
      <c r="I30" s="9">
        <f>SUM(I27:I29)</f>
        <v>30</v>
      </c>
      <c r="J30" s="49">
        <f>IF(I30=0,100%,H30/I30)</f>
        <v>0</v>
      </c>
      <c r="K30" s="10"/>
    </row>
    <row r="31" spans="1:26" x14ac:dyDescent="0.2">
      <c r="A31" s="107" t="s">
        <v>32</v>
      </c>
      <c r="B31" s="107"/>
      <c r="C31" s="107"/>
      <c r="D31" s="107"/>
      <c r="E31" s="107"/>
      <c r="F31" s="107"/>
      <c r="G31" s="107"/>
      <c r="H31" s="107"/>
    </row>
    <row r="32" spans="1:26" x14ac:dyDescent="0.2">
      <c r="A32" s="27">
        <v>5.0999999999999996</v>
      </c>
      <c r="B32" s="108" t="s">
        <v>33</v>
      </c>
      <c r="C32" s="108"/>
      <c r="D32" s="108"/>
      <c r="E32" s="108"/>
      <c r="F32" s="108"/>
      <c r="G32" s="24" t="s">
        <v>34</v>
      </c>
      <c r="H32" s="23"/>
      <c r="I32" s="1">
        <f>IF(H32&lt;&gt;"NA",10,"")</f>
        <v>10</v>
      </c>
    </row>
    <row r="33" spans="1:11" x14ac:dyDescent="0.2">
      <c r="A33" s="27">
        <v>5.2</v>
      </c>
      <c r="B33" s="108" t="s">
        <v>35</v>
      </c>
      <c r="C33" s="108"/>
      <c r="D33" s="108"/>
      <c r="E33" s="108"/>
      <c r="F33" s="108"/>
      <c r="G33" s="24" t="s">
        <v>36</v>
      </c>
      <c r="H33" s="23"/>
      <c r="I33" s="1">
        <f>IF(H33&lt;&gt;"NA",10,"")</f>
        <v>10</v>
      </c>
    </row>
    <row r="34" spans="1:11" x14ac:dyDescent="0.2">
      <c r="A34" s="27">
        <v>5.3</v>
      </c>
      <c r="B34" s="108" t="s">
        <v>37</v>
      </c>
      <c r="C34" s="108"/>
      <c r="D34" s="108"/>
      <c r="E34" s="108"/>
      <c r="F34" s="108"/>
      <c r="G34" s="83" t="s">
        <v>17</v>
      </c>
      <c r="H34" s="23"/>
      <c r="I34" s="1">
        <f>IF(H34&lt;&gt;"NA",10,"")</f>
        <v>10</v>
      </c>
    </row>
    <row r="35" spans="1:11" x14ac:dyDescent="0.2">
      <c r="A35" s="27">
        <v>5.4</v>
      </c>
      <c r="B35" s="108" t="s">
        <v>38</v>
      </c>
      <c r="C35" s="108"/>
      <c r="D35" s="108"/>
      <c r="E35" s="108"/>
      <c r="F35" s="108"/>
      <c r="G35" s="83" t="s">
        <v>17</v>
      </c>
      <c r="H35" s="23"/>
      <c r="I35" s="1">
        <f>IF(H35&lt;&gt;"NA",10,"")</f>
        <v>10</v>
      </c>
    </row>
    <row r="36" spans="1:11" x14ac:dyDescent="0.2">
      <c r="A36" s="114"/>
      <c r="B36" s="114"/>
      <c r="C36" s="114"/>
      <c r="D36" s="114"/>
      <c r="E36" s="114"/>
      <c r="F36" s="109"/>
      <c r="G36" s="25" t="s">
        <v>18</v>
      </c>
      <c r="H36" s="26">
        <f>SUMIF(H32:H35,"&lt;&gt;NA")</f>
        <v>0</v>
      </c>
      <c r="I36" s="9">
        <f>SUM(I32:I35)</f>
        <v>40</v>
      </c>
      <c r="J36" s="49">
        <f>IF(I36=0,100%,H36/I36)</f>
        <v>0</v>
      </c>
      <c r="K36" s="10"/>
    </row>
    <row r="37" spans="1:11" x14ac:dyDescent="0.2">
      <c r="A37" s="107" t="s">
        <v>39</v>
      </c>
      <c r="B37" s="107"/>
      <c r="C37" s="107"/>
      <c r="D37" s="107"/>
      <c r="E37" s="107"/>
      <c r="F37" s="107"/>
      <c r="G37" s="107"/>
      <c r="H37" s="107"/>
    </row>
    <row r="38" spans="1:11" x14ac:dyDescent="0.2">
      <c r="A38" s="28">
        <v>6.1</v>
      </c>
      <c r="B38" s="121" t="s">
        <v>40</v>
      </c>
      <c r="C38" s="121"/>
      <c r="D38" s="121"/>
      <c r="E38" s="121"/>
      <c r="F38" s="121"/>
      <c r="G38" s="29">
        <v>6.1</v>
      </c>
      <c r="H38" s="30"/>
      <c r="I38" s="1">
        <f t="shared" ref="I38:I45" si="0">IF(H38&lt;&gt;"NA",10,"")</f>
        <v>10</v>
      </c>
    </row>
    <row r="39" spans="1:11" x14ac:dyDescent="0.2">
      <c r="A39" s="28">
        <v>6.2</v>
      </c>
      <c r="B39" s="122" t="s">
        <v>41</v>
      </c>
      <c r="C39" s="123"/>
      <c r="D39" s="123"/>
      <c r="E39" s="123"/>
      <c r="F39" s="124"/>
      <c r="G39" s="21" t="s">
        <v>200</v>
      </c>
      <c r="H39" s="30"/>
      <c r="I39" s="1">
        <f t="shared" si="0"/>
        <v>10</v>
      </c>
    </row>
    <row r="40" spans="1:11" x14ac:dyDescent="0.2">
      <c r="A40" s="28">
        <v>6.3</v>
      </c>
      <c r="B40" s="55" t="s">
        <v>179</v>
      </c>
      <c r="C40" s="56"/>
      <c r="D40" s="56"/>
      <c r="E40" s="56"/>
      <c r="F40" s="57"/>
      <c r="G40" s="83" t="s">
        <v>17</v>
      </c>
      <c r="H40" s="30"/>
      <c r="I40" s="1">
        <f t="shared" si="0"/>
        <v>10</v>
      </c>
    </row>
    <row r="41" spans="1:11" x14ac:dyDescent="0.2">
      <c r="A41" s="28">
        <v>6.4</v>
      </c>
      <c r="B41" s="122" t="s">
        <v>42</v>
      </c>
      <c r="C41" s="123"/>
      <c r="D41" s="123"/>
      <c r="E41" s="123"/>
      <c r="F41" s="124"/>
      <c r="G41" s="24" t="s">
        <v>17</v>
      </c>
      <c r="H41" s="30"/>
      <c r="I41" s="1">
        <f t="shared" si="0"/>
        <v>10</v>
      </c>
    </row>
    <row r="42" spans="1:11" x14ac:dyDescent="0.2">
      <c r="A42" s="28">
        <v>6.5</v>
      </c>
      <c r="B42" s="108" t="s">
        <v>43</v>
      </c>
      <c r="C42" s="108"/>
      <c r="D42" s="108"/>
      <c r="E42" s="108"/>
      <c r="F42" s="108"/>
      <c r="G42" s="24" t="s">
        <v>44</v>
      </c>
      <c r="H42" s="30"/>
      <c r="I42" s="1">
        <f t="shared" si="0"/>
        <v>10</v>
      </c>
    </row>
    <row r="43" spans="1:11" x14ac:dyDescent="0.2">
      <c r="A43" s="28">
        <v>6.6</v>
      </c>
      <c r="B43" s="108" t="s">
        <v>45</v>
      </c>
      <c r="C43" s="108"/>
      <c r="D43" s="108"/>
      <c r="E43" s="108"/>
      <c r="F43" s="108"/>
      <c r="G43" s="24">
        <v>6.3</v>
      </c>
      <c r="H43" s="30"/>
      <c r="I43" s="1">
        <f t="shared" si="0"/>
        <v>10</v>
      </c>
    </row>
    <row r="44" spans="1:11" x14ac:dyDescent="0.2">
      <c r="A44" s="28">
        <v>6.7</v>
      </c>
      <c r="B44" s="108" t="s">
        <v>46</v>
      </c>
      <c r="C44" s="108"/>
      <c r="D44" s="108"/>
      <c r="E44" s="108"/>
      <c r="F44" s="108"/>
      <c r="G44" s="83" t="s">
        <v>17</v>
      </c>
      <c r="H44" s="30"/>
      <c r="I44" s="1">
        <f t="shared" si="0"/>
        <v>10</v>
      </c>
    </row>
    <row r="45" spans="1:11" x14ac:dyDescent="0.2">
      <c r="A45" s="28">
        <v>6.8</v>
      </c>
      <c r="B45" s="118" t="s">
        <v>47</v>
      </c>
      <c r="C45" s="119"/>
      <c r="D45" s="119"/>
      <c r="E45" s="119"/>
      <c r="F45" s="120"/>
      <c r="G45" s="24">
        <v>6.3</v>
      </c>
      <c r="H45" s="30"/>
      <c r="I45" s="1">
        <f t="shared" si="0"/>
        <v>10</v>
      </c>
    </row>
    <row r="46" spans="1:11" x14ac:dyDescent="0.2">
      <c r="A46" s="109"/>
      <c r="B46" s="110"/>
      <c r="C46" s="110"/>
      <c r="D46" s="110"/>
      <c r="E46" s="110"/>
      <c r="F46" s="110"/>
      <c r="G46" s="25" t="s">
        <v>18</v>
      </c>
      <c r="H46" s="26">
        <f>SUMIF(H38:H45,"&lt;&gt;NA")</f>
        <v>0</v>
      </c>
      <c r="I46" s="9">
        <f>SUM(I38:I45)</f>
        <v>80</v>
      </c>
      <c r="J46" s="49">
        <f>IF(I46=0,100%,H46/I46)</f>
        <v>0</v>
      </c>
      <c r="K46" s="10"/>
    </row>
    <row r="47" spans="1:11" x14ac:dyDescent="0.2">
      <c r="A47" s="107" t="s">
        <v>48</v>
      </c>
      <c r="B47" s="107"/>
      <c r="C47" s="107"/>
      <c r="D47" s="107"/>
      <c r="E47" s="107"/>
      <c r="F47" s="107"/>
      <c r="G47" s="107"/>
      <c r="H47" s="107"/>
    </row>
    <row r="48" spans="1:11" x14ac:dyDescent="0.2">
      <c r="A48" s="27">
        <v>7.1</v>
      </c>
      <c r="B48" s="108" t="s">
        <v>49</v>
      </c>
      <c r="C48" s="108"/>
      <c r="D48" s="108"/>
      <c r="E48" s="108"/>
      <c r="F48" s="108"/>
      <c r="G48" s="24" t="s">
        <v>212</v>
      </c>
      <c r="H48" s="23"/>
      <c r="I48" s="1">
        <f t="shared" ref="I48:I53" si="1">IF(H48&lt;&gt;"NA",10,"")</f>
        <v>10</v>
      </c>
    </row>
    <row r="49" spans="1:11" x14ac:dyDescent="0.2">
      <c r="A49" s="27">
        <v>7.2</v>
      </c>
      <c r="B49" s="108" t="s">
        <v>50</v>
      </c>
      <c r="C49" s="108"/>
      <c r="D49" s="108"/>
      <c r="E49" s="108"/>
      <c r="F49" s="108"/>
      <c r="G49" s="24" t="s">
        <v>211</v>
      </c>
      <c r="H49" s="23"/>
      <c r="I49" s="1">
        <f t="shared" si="1"/>
        <v>10</v>
      </c>
    </row>
    <row r="50" spans="1:11" x14ac:dyDescent="0.2">
      <c r="A50" s="27">
        <v>7.3</v>
      </c>
      <c r="B50" s="108" t="s">
        <v>51</v>
      </c>
      <c r="C50" s="108"/>
      <c r="D50" s="108"/>
      <c r="E50" s="108"/>
      <c r="F50" s="108"/>
      <c r="G50" s="24" t="s">
        <v>52</v>
      </c>
      <c r="H50" s="23"/>
      <c r="I50" s="1">
        <f t="shared" si="1"/>
        <v>10</v>
      </c>
    </row>
    <row r="51" spans="1:11" x14ac:dyDescent="0.2">
      <c r="A51" s="27">
        <v>7.4</v>
      </c>
      <c r="B51" s="125" t="s">
        <v>53</v>
      </c>
      <c r="C51" s="125"/>
      <c r="D51" s="125"/>
      <c r="E51" s="125"/>
      <c r="F51" s="125"/>
      <c r="G51" s="21" t="s">
        <v>210</v>
      </c>
      <c r="H51" s="23"/>
      <c r="I51" s="1">
        <f t="shared" si="1"/>
        <v>10</v>
      </c>
    </row>
    <row r="52" spans="1:11" x14ac:dyDescent="0.2">
      <c r="A52" s="27">
        <v>7.5</v>
      </c>
      <c r="B52" s="108" t="s">
        <v>54</v>
      </c>
      <c r="C52" s="108"/>
      <c r="D52" s="108"/>
      <c r="E52" s="108"/>
      <c r="F52" s="108"/>
      <c r="G52" s="24" t="s">
        <v>55</v>
      </c>
      <c r="H52" s="23"/>
      <c r="I52" s="1">
        <f t="shared" si="1"/>
        <v>10</v>
      </c>
    </row>
    <row r="53" spans="1:11" x14ac:dyDescent="0.2">
      <c r="A53" s="27">
        <v>7.6</v>
      </c>
      <c r="B53" s="108" t="s">
        <v>56</v>
      </c>
      <c r="C53" s="108"/>
      <c r="D53" s="108"/>
      <c r="E53" s="108"/>
      <c r="F53" s="108"/>
      <c r="G53" s="31" t="s">
        <v>201</v>
      </c>
      <c r="H53" s="23"/>
      <c r="I53" s="1">
        <f t="shared" si="1"/>
        <v>10</v>
      </c>
    </row>
    <row r="54" spans="1:11" x14ac:dyDescent="0.2">
      <c r="A54" s="109"/>
      <c r="B54" s="110"/>
      <c r="C54" s="110"/>
      <c r="D54" s="110"/>
      <c r="E54" s="110"/>
      <c r="F54" s="110"/>
      <c r="G54" s="25" t="s">
        <v>18</v>
      </c>
      <c r="H54" s="26">
        <f>SUMIF(H48:H53,"&lt;&gt;NA")</f>
        <v>0</v>
      </c>
      <c r="I54" s="9">
        <f>SUM(I48:I53)</f>
        <v>60</v>
      </c>
      <c r="J54" s="49">
        <f>IF(I54=0,100%,H54/I54)</f>
        <v>0</v>
      </c>
      <c r="K54" s="10"/>
    </row>
    <row r="55" spans="1:11" x14ac:dyDescent="0.2">
      <c r="A55" s="107" t="s">
        <v>57</v>
      </c>
      <c r="B55" s="107"/>
      <c r="C55" s="107"/>
      <c r="D55" s="107"/>
      <c r="E55" s="107"/>
      <c r="F55" s="107"/>
      <c r="G55" s="107"/>
      <c r="H55" s="107"/>
    </row>
    <row r="56" spans="1:11" x14ac:dyDescent="0.2">
      <c r="A56" s="126">
        <v>8.1</v>
      </c>
      <c r="B56" s="122" t="s">
        <v>58</v>
      </c>
      <c r="C56" s="123"/>
      <c r="D56" s="123"/>
      <c r="E56" s="123"/>
      <c r="F56" s="123"/>
      <c r="G56" s="123"/>
      <c r="H56" s="124"/>
    </row>
    <row r="57" spans="1:11" x14ac:dyDescent="0.2">
      <c r="A57" s="127"/>
      <c r="B57" s="27" t="s">
        <v>59</v>
      </c>
      <c r="C57" s="108" t="s">
        <v>60</v>
      </c>
      <c r="D57" s="108"/>
      <c r="E57" s="108"/>
      <c r="F57" s="108"/>
      <c r="G57" s="24">
        <v>17.7</v>
      </c>
      <c r="H57" s="23"/>
      <c r="I57" s="1">
        <f t="shared" ref="I57:I65" si="2">IF(H57&lt;&gt;"NA",10,"")</f>
        <v>10</v>
      </c>
    </row>
    <row r="58" spans="1:11" x14ac:dyDescent="0.2">
      <c r="A58" s="127"/>
      <c r="B58" s="27" t="s">
        <v>61</v>
      </c>
      <c r="C58" s="108" t="s">
        <v>62</v>
      </c>
      <c r="D58" s="108"/>
      <c r="E58" s="108"/>
      <c r="F58" s="108"/>
      <c r="G58" s="24" t="s">
        <v>63</v>
      </c>
      <c r="H58" s="23"/>
      <c r="I58" s="1">
        <f t="shared" si="2"/>
        <v>10</v>
      </c>
    </row>
    <row r="59" spans="1:11" x14ac:dyDescent="0.2">
      <c r="A59" s="127"/>
      <c r="B59" s="27" t="s">
        <v>64</v>
      </c>
      <c r="C59" s="108" t="s">
        <v>65</v>
      </c>
      <c r="D59" s="108"/>
      <c r="E59" s="108"/>
      <c r="F59" s="108"/>
      <c r="G59" s="24" t="s">
        <v>66</v>
      </c>
      <c r="H59" s="23"/>
      <c r="I59" s="1">
        <f t="shared" si="2"/>
        <v>10</v>
      </c>
    </row>
    <row r="60" spans="1:11" x14ac:dyDescent="0.2">
      <c r="A60" s="127"/>
      <c r="B60" s="27" t="s">
        <v>52</v>
      </c>
      <c r="C60" s="108" t="s">
        <v>67</v>
      </c>
      <c r="D60" s="108"/>
      <c r="E60" s="108"/>
      <c r="F60" s="108"/>
      <c r="G60" s="24" t="s">
        <v>68</v>
      </c>
      <c r="H60" s="23"/>
      <c r="I60" s="1">
        <f t="shared" si="2"/>
        <v>10</v>
      </c>
    </row>
    <row r="61" spans="1:11" x14ac:dyDescent="0.2">
      <c r="A61" s="127"/>
      <c r="B61" s="27" t="s">
        <v>69</v>
      </c>
      <c r="C61" s="108" t="s">
        <v>70</v>
      </c>
      <c r="D61" s="108"/>
      <c r="E61" s="108"/>
      <c r="F61" s="108"/>
      <c r="G61" s="24" t="s">
        <v>68</v>
      </c>
      <c r="H61" s="23"/>
      <c r="I61" s="1">
        <f t="shared" si="2"/>
        <v>10</v>
      </c>
    </row>
    <row r="62" spans="1:11" x14ac:dyDescent="0.2">
      <c r="A62" s="127"/>
      <c r="B62" s="27" t="s">
        <v>71</v>
      </c>
      <c r="C62" s="108" t="s">
        <v>72</v>
      </c>
      <c r="D62" s="108"/>
      <c r="E62" s="108"/>
      <c r="F62" s="108"/>
      <c r="G62" s="83" t="s">
        <v>17</v>
      </c>
      <c r="H62" s="23"/>
      <c r="I62" s="1">
        <f t="shared" si="2"/>
        <v>10</v>
      </c>
    </row>
    <row r="63" spans="1:11" x14ac:dyDescent="0.2">
      <c r="A63" s="127"/>
      <c r="B63" s="27" t="s">
        <v>73</v>
      </c>
      <c r="C63" s="108" t="s">
        <v>74</v>
      </c>
      <c r="D63" s="108"/>
      <c r="E63" s="108"/>
      <c r="F63" s="108"/>
      <c r="G63" s="24">
        <v>17.7</v>
      </c>
      <c r="H63" s="23"/>
      <c r="I63" s="1">
        <f t="shared" si="2"/>
        <v>10</v>
      </c>
    </row>
    <row r="64" spans="1:11" x14ac:dyDescent="0.2">
      <c r="A64" s="127"/>
      <c r="B64" s="27" t="s">
        <v>75</v>
      </c>
      <c r="C64" s="108" t="s">
        <v>76</v>
      </c>
      <c r="D64" s="108"/>
      <c r="E64" s="108"/>
      <c r="F64" s="108"/>
      <c r="G64" s="24" t="s">
        <v>209</v>
      </c>
      <c r="H64" s="23"/>
      <c r="I64" s="1">
        <f t="shared" si="2"/>
        <v>10</v>
      </c>
    </row>
    <row r="65" spans="1:11" x14ac:dyDescent="0.2">
      <c r="A65" s="127"/>
      <c r="B65" s="27" t="s">
        <v>77</v>
      </c>
      <c r="C65" s="108" t="s">
        <v>78</v>
      </c>
      <c r="D65" s="108"/>
      <c r="E65" s="108"/>
      <c r="F65" s="108"/>
      <c r="G65" s="83" t="s">
        <v>17</v>
      </c>
      <c r="H65" s="23"/>
      <c r="I65" s="1">
        <f t="shared" si="2"/>
        <v>10</v>
      </c>
    </row>
    <row r="66" spans="1:11" x14ac:dyDescent="0.2">
      <c r="A66" s="109"/>
      <c r="B66" s="110"/>
      <c r="C66" s="110"/>
      <c r="D66" s="110"/>
      <c r="E66" s="110"/>
      <c r="F66" s="110"/>
      <c r="G66" s="25" t="s">
        <v>18</v>
      </c>
      <c r="H66" s="26">
        <f>SUMIF(H57:H65,"&lt;&gt;NA")</f>
        <v>0</v>
      </c>
      <c r="I66" s="9">
        <f>SUM(I57:I65)</f>
        <v>90</v>
      </c>
      <c r="J66" s="49">
        <f>IF(I66=0,100%,H66/I66)</f>
        <v>0</v>
      </c>
    </row>
    <row r="67" spans="1:11" ht="15" x14ac:dyDescent="0.2">
      <c r="A67" s="128">
        <v>8.1999999999999993</v>
      </c>
      <c r="B67" s="122" t="s">
        <v>79</v>
      </c>
      <c r="C67" s="131"/>
      <c r="D67" s="131"/>
      <c r="E67" s="131"/>
      <c r="F67" s="131"/>
      <c r="G67" s="131"/>
      <c r="H67" s="132"/>
    </row>
    <row r="68" spans="1:11" x14ac:dyDescent="0.2">
      <c r="A68" s="129"/>
      <c r="B68" s="27" t="s">
        <v>80</v>
      </c>
      <c r="C68" s="108" t="s">
        <v>81</v>
      </c>
      <c r="D68" s="108"/>
      <c r="E68" s="108"/>
      <c r="F68" s="108"/>
      <c r="G68" s="24" t="s">
        <v>82</v>
      </c>
      <c r="H68" s="23"/>
      <c r="I68" s="1">
        <f>IF(H68&lt;&gt;"NA",10,"")</f>
        <v>10</v>
      </c>
    </row>
    <row r="69" spans="1:11" x14ac:dyDescent="0.2">
      <c r="A69" s="129"/>
      <c r="B69" s="27" t="s">
        <v>83</v>
      </c>
      <c r="C69" s="108" t="s">
        <v>84</v>
      </c>
      <c r="D69" s="108"/>
      <c r="E69" s="108"/>
      <c r="F69" s="108"/>
      <c r="G69" s="24" t="s">
        <v>82</v>
      </c>
      <c r="H69" s="23"/>
      <c r="I69" s="1">
        <f>IF(H69&lt;&gt;"NA",10,"")</f>
        <v>10</v>
      </c>
    </row>
    <row r="70" spans="1:11" x14ac:dyDescent="0.2">
      <c r="A70" s="129"/>
      <c r="B70" s="27" t="s">
        <v>85</v>
      </c>
      <c r="C70" s="108" t="s">
        <v>86</v>
      </c>
      <c r="D70" s="108"/>
      <c r="E70" s="108"/>
      <c r="F70" s="108"/>
      <c r="G70" s="24" t="s">
        <v>17</v>
      </c>
      <c r="H70" s="23"/>
      <c r="I70" s="1">
        <f>IF(H70&lt;&gt;"NA",10,"")</f>
        <v>10</v>
      </c>
    </row>
    <row r="71" spans="1:11" x14ac:dyDescent="0.2">
      <c r="A71" s="129"/>
      <c r="B71" s="27" t="s">
        <v>87</v>
      </c>
      <c r="C71" s="108" t="s">
        <v>88</v>
      </c>
      <c r="D71" s="108"/>
      <c r="E71" s="108"/>
      <c r="F71" s="108"/>
      <c r="G71" s="24" t="s">
        <v>82</v>
      </c>
      <c r="H71" s="23"/>
      <c r="I71" s="1">
        <f>IF(H71&lt;&gt;"NA",10,"")</f>
        <v>10</v>
      </c>
    </row>
    <row r="72" spans="1:11" x14ac:dyDescent="0.2">
      <c r="A72" s="130"/>
      <c r="B72" s="27" t="s">
        <v>89</v>
      </c>
      <c r="C72" s="108" t="s">
        <v>90</v>
      </c>
      <c r="D72" s="108"/>
      <c r="E72" s="108"/>
      <c r="F72" s="108"/>
      <c r="G72" s="24" t="s">
        <v>17</v>
      </c>
      <c r="H72" s="23"/>
      <c r="I72" s="1">
        <f>IF(H72&lt;&gt;"NA",10,"")</f>
        <v>10</v>
      </c>
    </row>
    <row r="73" spans="1:11" x14ac:dyDescent="0.2">
      <c r="A73" s="109"/>
      <c r="B73" s="110"/>
      <c r="C73" s="110"/>
      <c r="D73" s="110"/>
      <c r="E73" s="110"/>
      <c r="F73" s="110"/>
      <c r="G73" s="25" t="s">
        <v>18</v>
      </c>
      <c r="H73" s="26">
        <f>SUMIF(H68:H72,"&lt;&gt;NA")</f>
        <v>0</v>
      </c>
      <c r="I73" s="9">
        <f>SUM(I68:I72)</f>
        <v>50</v>
      </c>
      <c r="J73" s="49">
        <f>IF(I73=0,100%,H73/I73)</f>
        <v>0</v>
      </c>
    </row>
    <row r="74" spans="1:11" x14ac:dyDescent="0.2">
      <c r="A74" s="126">
        <v>8.3000000000000007</v>
      </c>
      <c r="B74" s="122" t="s">
        <v>91</v>
      </c>
      <c r="C74" s="123"/>
      <c r="D74" s="123"/>
      <c r="E74" s="123"/>
      <c r="F74" s="123"/>
      <c r="G74" s="123"/>
      <c r="H74" s="124"/>
    </row>
    <row r="75" spans="1:11" x14ac:dyDescent="0.2">
      <c r="A75" s="126"/>
      <c r="B75" s="27" t="s">
        <v>92</v>
      </c>
      <c r="C75" s="108" t="s">
        <v>93</v>
      </c>
      <c r="D75" s="108"/>
      <c r="E75" s="108"/>
      <c r="F75" s="108"/>
      <c r="G75" s="24" t="s">
        <v>94</v>
      </c>
      <c r="H75" s="23"/>
      <c r="I75" s="1">
        <f>IF(H75&lt;&gt;"NA",10,"")</f>
        <v>10</v>
      </c>
    </row>
    <row r="76" spans="1:11" x14ac:dyDescent="0.2">
      <c r="A76" s="126"/>
      <c r="B76" s="27" t="s">
        <v>95</v>
      </c>
      <c r="C76" s="108" t="s">
        <v>96</v>
      </c>
      <c r="D76" s="108"/>
      <c r="E76" s="108"/>
      <c r="F76" s="108"/>
      <c r="G76" s="24" t="s">
        <v>208</v>
      </c>
      <c r="H76" s="23"/>
      <c r="I76" s="1">
        <f>IF(H76&lt;&gt;"NA",10,"")</f>
        <v>10</v>
      </c>
    </row>
    <row r="77" spans="1:11" x14ac:dyDescent="0.2">
      <c r="A77" s="126"/>
      <c r="B77" s="27" t="s">
        <v>97</v>
      </c>
      <c r="C77" s="108" t="s">
        <v>98</v>
      </c>
      <c r="D77" s="108"/>
      <c r="E77" s="108"/>
      <c r="F77" s="108"/>
      <c r="G77" s="24" t="s">
        <v>17</v>
      </c>
      <c r="H77" s="23"/>
      <c r="I77" s="1">
        <f>IF(H77&lt;&gt;"NA",10,"")</f>
        <v>10</v>
      </c>
    </row>
    <row r="78" spans="1:11" x14ac:dyDescent="0.2">
      <c r="A78" s="126"/>
      <c r="B78" s="27" t="s">
        <v>99</v>
      </c>
      <c r="C78" s="108" t="s">
        <v>100</v>
      </c>
      <c r="D78" s="108"/>
      <c r="E78" s="108"/>
      <c r="F78" s="108"/>
      <c r="G78" s="24" t="s">
        <v>101</v>
      </c>
      <c r="H78" s="23"/>
      <c r="I78" s="1">
        <f>IF(H78&lt;&gt;"NA",10,"")</f>
        <v>10</v>
      </c>
    </row>
    <row r="79" spans="1:11" x14ac:dyDescent="0.2">
      <c r="A79" s="133"/>
      <c r="B79" s="133"/>
      <c r="C79" s="133"/>
      <c r="D79" s="133"/>
      <c r="E79" s="133"/>
      <c r="F79" s="134"/>
      <c r="G79" s="25" t="s">
        <v>18</v>
      </c>
      <c r="H79" s="26">
        <f>SUMIF(H75:H78,"&lt;&gt;NA")</f>
        <v>0</v>
      </c>
      <c r="I79" s="9">
        <f>SUM(I75:I78)</f>
        <v>40</v>
      </c>
      <c r="J79" s="49">
        <f>IF(I79=0,100%,H79/I79)</f>
        <v>0</v>
      </c>
      <c r="K79" s="10"/>
    </row>
    <row r="80" spans="1:11" x14ac:dyDescent="0.2">
      <c r="A80" s="107" t="s">
        <v>102</v>
      </c>
      <c r="B80" s="107"/>
      <c r="C80" s="107"/>
      <c r="D80" s="107"/>
      <c r="E80" s="107"/>
      <c r="F80" s="107"/>
      <c r="G80" s="107"/>
      <c r="H80" s="107"/>
    </row>
    <row r="81" spans="1:11" x14ac:dyDescent="0.2">
      <c r="A81" s="126">
        <v>9.1</v>
      </c>
      <c r="B81" s="122" t="s">
        <v>103</v>
      </c>
      <c r="C81" s="123"/>
      <c r="D81" s="123"/>
      <c r="E81" s="123"/>
      <c r="F81" s="123"/>
      <c r="G81" s="123"/>
      <c r="H81" s="124"/>
    </row>
    <row r="82" spans="1:11" x14ac:dyDescent="0.2">
      <c r="A82" s="126"/>
      <c r="B82" s="27" t="s">
        <v>104</v>
      </c>
      <c r="C82" s="108" t="s">
        <v>105</v>
      </c>
      <c r="D82" s="108"/>
      <c r="E82" s="108"/>
      <c r="F82" s="108"/>
      <c r="G82" s="24" t="s">
        <v>106</v>
      </c>
      <c r="H82" s="23"/>
      <c r="I82" s="1">
        <f>IF(H82&lt;&gt;"NA",10,"")</f>
        <v>10</v>
      </c>
    </row>
    <row r="83" spans="1:11" x14ac:dyDescent="0.2">
      <c r="A83" s="126"/>
      <c r="B83" s="27" t="s">
        <v>107</v>
      </c>
      <c r="C83" s="108" t="s">
        <v>108</v>
      </c>
      <c r="D83" s="108"/>
      <c r="E83" s="108"/>
      <c r="F83" s="108"/>
      <c r="G83" s="24" t="s">
        <v>109</v>
      </c>
      <c r="H83" s="23"/>
      <c r="I83" s="1">
        <f>IF(H83&lt;&gt;"NA",10,"")</f>
        <v>10</v>
      </c>
    </row>
    <row r="84" spans="1:11" x14ac:dyDescent="0.2">
      <c r="A84" s="126"/>
      <c r="B84" s="27" t="s">
        <v>110</v>
      </c>
      <c r="C84" s="108" t="s">
        <v>111</v>
      </c>
      <c r="D84" s="108"/>
      <c r="E84" s="108"/>
      <c r="F84" s="108"/>
      <c r="G84" s="24" t="s">
        <v>114</v>
      </c>
      <c r="H84" s="23"/>
      <c r="I84" s="1">
        <f>IF(H84&lt;&gt;"NA",10,"")</f>
        <v>10</v>
      </c>
    </row>
    <row r="85" spans="1:11" x14ac:dyDescent="0.2">
      <c r="A85" s="126"/>
      <c r="B85" s="27" t="s">
        <v>112</v>
      </c>
      <c r="C85" s="108" t="s">
        <v>113</v>
      </c>
      <c r="D85" s="108"/>
      <c r="E85" s="108"/>
      <c r="F85" s="108"/>
      <c r="G85" s="24" t="s">
        <v>207</v>
      </c>
      <c r="H85" s="23"/>
      <c r="I85" s="1">
        <f>IF(H85&lt;&gt;"NA",10,"")</f>
        <v>10</v>
      </c>
    </row>
    <row r="86" spans="1:11" x14ac:dyDescent="0.2">
      <c r="A86" s="126"/>
      <c r="B86" s="27" t="s">
        <v>115</v>
      </c>
      <c r="C86" s="108" t="s">
        <v>116</v>
      </c>
      <c r="D86" s="108"/>
      <c r="E86" s="108"/>
      <c r="F86" s="108"/>
      <c r="G86" s="24" t="s">
        <v>206</v>
      </c>
      <c r="H86" s="23"/>
      <c r="I86" s="1">
        <f>IF(H86&lt;&gt;"NA",10,"")</f>
        <v>10</v>
      </c>
    </row>
    <row r="87" spans="1:11" x14ac:dyDescent="0.2">
      <c r="A87" s="133"/>
      <c r="B87" s="133"/>
      <c r="C87" s="133"/>
      <c r="D87" s="133"/>
      <c r="E87" s="133"/>
      <c r="F87" s="134"/>
      <c r="G87" s="25" t="s">
        <v>18</v>
      </c>
      <c r="H87" s="26">
        <f>SUMIF(H82:H86,"&lt;&gt;NA")</f>
        <v>0</v>
      </c>
      <c r="I87" s="9">
        <f>SUM(I82:I86)</f>
        <v>50</v>
      </c>
      <c r="J87" s="49">
        <f>IF(I87=0,100%,H87/I87)</f>
        <v>0</v>
      </c>
      <c r="K87" s="10"/>
    </row>
    <row r="88" spans="1:11" x14ac:dyDescent="0.2">
      <c r="A88" s="126">
        <v>9.1999999999999993</v>
      </c>
      <c r="B88" s="122" t="s">
        <v>117</v>
      </c>
      <c r="C88" s="123"/>
      <c r="D88" s="123"/>
      <c r="E88" s="123"/>
      <c r="F88" s="123"/>
      <c r="G88" s="123"/>
      <c r="H88" s="124"/>
    </row>
    <row r="89" spans="1:11" x14ac:dyDescent="0.2">
      <c r="A89" s="126"/>
      <c r="B89" s="27" t="s">
        <v>118</v>
      </c>
      <c r="C89" s="108" t="s">
        <v>119</v>
      </c>
      <c r="D89" s="108"/>
      <c r="E89" s="108"/>
      <c r="F89" s="108"/>
      <c r="G89" s="83" t="s">
        <v>17</v>
      </c>
      <c r="H89" s="23"/>
      <c r="I89" s="1">
        <f>IF(H89&lt;&gt;"NA",10,"")</f>
        <v>10</v>
      </c>
    </row>
    <row r="90" spans="1:11" x14ac:dyDescent="0.2">
      <c r="A90" s="126"/>
      <c r="B90" s="27" t="s">
        <v>120</v>
      </c>
      <c r="C90" s="108" t="s">
        <v>121</v>
      </c>
      <c r="D90" s="108"/>
      <c r="E90" s="108"/>
      <c r="F90" s="108"/>
      <c r="G90" s="83" t="s">
        <v>17</v>
      </c>
      <c r="H90" s="23"/>
      <c r="I90" s="1">
        <f>IF(H90&lt;&gt;"NA",10,"")</f>
        <v>10</v>
      </c>
    </row>
    <row r="91" spans="1:11" x14ac:dyDescent="0.2">
      <c r="A91" s="126"/>
      <c r="B91" s="27" t="s">
        <v>122</v>
      </c>
      <c r="C91" s="108" t="s">
        <v>123</v>
      </c>
      <c r="D91" s="108"/>
      <c r="E91" s="108"/>
      <c r="F91" s="108"/>
      <c r="G91" s="83" t="s">
        <v>17</v>
      </c>
      <c r="H91" s="23"/>
      <c r="I91" s="1">
        <f>IF(H91&lt;&gt;"NA",10,"")</f>
        <v>10</v>
      </c>
    </row>
    <row r="92" spans="1:11" x14ac:dyDescent="0.2">
      <c r="A92" s="126"/>
      <c r="B92" s="27" t="s">
        <v>124</v>
      </c>
      <c r="C92" s="108" t="s">
        <v>125</v>
      </c>
      <c r="D92" s="108"/>
      <c r="E92" s="108"/>
      <c r="F92" s="108"/>
      <c r="G92" s="24" t="s">
        <v>17</v>
      </c>
      <c r="H92" s="23"/>
      <c r="I92" s="1">
        <f>IF(H92&lt;&gt;"NA",10,"")</f>
        <v>10</v>
      </c>
    </row>
    <row r="93" spans="1:11" x14ac:dyDescent="0.2">
      <c r="A93" s="109"/>
      <c r="B93" s="110"/>
      <c r="C93" s="110"/>
      <c r="D93" s="110"/>
      <c r="E93" s="110"/>
      <c r="F93" s="110"/>
      <c r="G93" s="25" t="s">
        <v>18</v>
      </c>
      <c r="H93" s="26">
        <f>SUMIF(H89:H92,"&lt;&gt;NA")</f>
        <v>0</v>
      </c>
      <c r="I93" s="9">
        <f>SUM(I89:I92)</f>
        <v>40</v>
      </c>
      <c r="J93" s="49">
        <f>IF(I93=0,100%,H93/I93)</f>
        <v>0</v>
      </c>
      <c r="K93" s="10"/>
    </row>
    <row r="94" spans="1:11" x14ac:dyDescent="0.2">
      <c r="A94" s="107" t="s">
        <v>126</v>
      </c>
      <c r="B94" s="107"/>
      <c r="C94" s="107"/>
      <c r="D94" s="107"/>
      <c r="E94" s="107"/>
      <c r="F94" s="107"/>
      <c r="G94" s="107"/>
      <c r="H94" s="107"/>
    </row>
    <row r="95" spans="1:11" x14ac:dyDescent="0.2">
      <c r="A95" s="27">
        <v>10.1</v>
      </c>
      <c r="B95" s="108" t="s">
        <v>127</v>
      </c>
      <c r="C95" s="108"/>
      <c r="D95" s="108"/>
      <c r="E95" s="108"/>
      <c r="F95" s="108"/>
      <c r="G95" s="24" t="s">
        <v>128</v>
      </c>
      <c r="H95" s="23"/>
      <c r="I95" s="1">
        <f>IF(H95&lt;&gt;"NA",10,"")</f>
        <v>10</v>
      </c>
    </row>
    <row r="96" spans="1:11" x14ac:dyDescent="0.2">
      <c r="A96" s="27">
        <v>10.199999999999999</v>
      </c>
      <c r="B96" s="108" t="s">
        <v>129</v>
      </c>
      <c r="C96" s="108"/>
      <c r="D96" s="108"/>
      <c r="E96" s="108"/>
      <c r="F96" s="108"/>
      <c r="G96" s="24" t="s">
        <v>130</v>
      </c>
      <c r="H96" s="23"/>
      <c r="I96" s="1">
        <f>IF(H96&lt;&gt;"NA",10,"")</f>
        <v>10</v>
      </c>
    </row>
    <row r="97" spans="1:20" x14ac:dyDescent="0.2">
      <c r="A97" s="27">
        <v>10.3</v>
      </c>
      <c r="B97" s="108" t="s">
        <v>131</v>
      </c>
      <c r="C97" s="108"/>
      <c r="D97" s="108"/>
      <c r="E97" s="108"/>
      <c r="F97" s="108"/>
      <c r="G97" s="24" t="s">
        <v>132</v>
      </c>
      <c r="H97" s="23"/>
      <c r="I97" s="1">
        <f>IF(H97&lt;&gt;"NA",10,"")</f>
        <v>10</v>
      </c>
    </row>
    <row r="98" spans="1:20" x14ac:dyDescent="0.2">
      <c r="A98" s="27">
        <v>10.4</v>
      </c>
      <c r="B98" s="108" t="s">
        <v>133</v>
      </c>
      <c r="C98" s="108"/>
      <c r="D98" s="108"/>
      <c r="E98" s="108"/>
      <c r="F98" s="108"/>
      <c r="G98" s="24" t="s">
        <v>134</v>
      </c>
      <c r="H98" s="23"/>
      <c r="I98" s="1">
        <f>IF(H98&lt;&gt;"NA",10,"")</f>
        <v>10</v>
      </c>
    </row>
    <row r="99" spans="1:20" x14ac:dyDescent="0.2">
      <c r="A99" s="27">
        <v>10.5</v>
      </c>
      <c r="B99" s="108" t="s">
        <v>135</v>
      </c>
      <c r="C99" s="108"/>
      <c r="D99" s="108"/>
      <c r="E99" s="108"/>
      <c r="F99" s="108"/>
      <c r="G99" s="83" t="s">
        <v>17</v>
      </c>
      <c r="H99" s="23"/>
      <c r="I99" s="1">
        <f>IF(H99&lt;&gt;"NA",10,"")</f>
        <v>10</v>
      </c>
    </row>
    <row r="100" spans="1:20" x14ac:dyDescent="0.2">
      <c r="A100" s="109"/>
      <c r="B100" s="110"/>
      <c r="C100" s="110"/>
      <c r="D100" s="110"/>
      <c r="E100" s="110"/>
      <c r="F100" s="110"/>
      <c r="G100" s="25" t="s">
        <v>18</v>
      </c>
      <c r="H100" s="26">
        <f>SUMIF(H95:H99,"&lt;&gt;NA")</f>
        <v>0</v>
      </c>
      <c r="I100" s="9">
        <f>SUM(I95:I99)</f>
        <v>50</v>
      </c>
      <c r="J100" s="49">
        <f>IF(I100=0,100%,H100/I100)</f>
        <v>0</v>
      </c>
    </row>
    <row r="101" spans="1:20" x14ac:dyDescent="0.2">
      <c r="A101" s="107" t="s">
        <v>136</v>
      </c>
      <c r="B101" s="107"/>
      <c r="C101" s="107"/>
      <c r="D101" s="107"/>
      <c r="E101" s="107"/>
      <c r="F101" s="107"/>
      <c r="G101" s="107"/>
      <c r="H101" s="107"/>
    </row>
    <row r="102" spans="1:20" x14ac:dyDescent="0.2">
      <c r="A102" s="28">
        <v>11.1</v>
      </c>
      <c r="B102" s="138" t="s">
        <v>137</v>
      </c>
      <c r="C102" s="139"/>
      <c r="D102" s="139"/>
      <c r="E102" s="139"/>
      <c r="F102" s="140"/>
      <c r="G102" s="21" t="s">
        <v>202</v>
      </c>
      <c r="H102" s="30"/>
      <c r="I102" s="33">
        <f>IF(H102&lt;&gt;"NA",10,"")</f>
        <v>10</v>
      </c>
    </row>
    <row r="103" spans="1:20" x14ac:dyDescent="0.2">
      <c r="A103" s="28">
        <v>11.2</v>
      </c>
      <c r="B103" s="121" t="s">
        <v>138</v>
      </c>
      <c r="C103" s="121"/>
      <c r="D103" s="121"/>
      <c r="E103" s="121"/>
      <c r="F103" s="121"/>
      <c r="G103" s="29" t="s">
        <v>139</v>
      </c>
      <c r="H103" s="30"/>
      <c r="I103" s="33">
        <f>IF(H103&lt;&gt;"NA",10,"")</f>
        <v>10</v>
      </c>
    </row>
    <row r="104" spans="1:20" x14ac:dyDescent="0.2">
      <c r="A104" s="28">
        <v>11.3</v>
      </c>
      <c r="B104" s="121" t="s">
        <v>140</v>
      </c>
      <c r="C104" s="121"/>
      <c r="D104" s="121"/>
      <c r="E104" s="121"/>
      <c r="F104" s="121"/>
      <c r="G104" s="29" t="s">
        <v>141</v>
      </c>
      <c r="H104" s="30"/>
      <c r="I104" s="33">
        <f>IF(H104&lt;&gt;"NA",10,"")</f>
        <v>10</v>
      </c>
    </row>
    <row r="105" spans="1:20" x14ac:dyDescent="0.2">
      <c r="A105" s="28">
        <v>11.4</v>
      </c>
      <c r="B105" s="135" t="s">
        <v>142</v>
      </c>
      <c r="C105" s="136"/>
      <c r="D105" s="136"/>
      <c r="E105" s="136"/>
      <c r="F105" s="137"/>
      <c r="G105" s="29" t="s">
        <v>205</v>
      </c>
      <c r="H105" s="30"/>
      <c r="I105" s="33">
        <f>IF(H105&lt;&gt;"NA",10,"")</f>
        <v>10</v>
      </c>
    </row>
    <row r="106" spans="1:20" x14ac:dyDescent="0.2">
      <c r="A106" s="109"/>
      <c r="B106" s="110"/>
      <c r="C106" s="110"/>
      <c r="D106" s="110"/>
      <c r="E106" s="110"/>
      <c r="F106" s="110"/>
      <c r="G106" s="25" t="s">
        <v>18</v>
      </c>
      <c r="H106" s="26">
        <f>SUMIF(H102:H105,"&lt;&gt;NA")</f>
        <v>0</v>
      </c>
      <c r="I106" s="9">
        <f>SUM(I102:I105)</f>
        <v>40</v>
      </c>
      <c r="J106" s="49">
        <f>IF(I106=0,100%,H106/I106)</f>
        <v>0</v>
      </c>
      <c r="K106" s="10"/>
    </row>
    <row r="107" spans="1:20" x14ac:dyDescent="0.2">
      <c r="A107" s="107" t="s">
        <v>143</v>
      </c>
      <c r="B107" s="107"/>
      <c r="C107" s="107"/>
      <c r="D107" s="107"/>
      <c r="E107" s="107"/>
      <c r="F107" s="107"/>
      <c r="G107" s="107"/>
      <c r="H107" s="107"/>
    </row>
    <row r="108" spans="1:20" x14ac:dyDescent="0.2">
      <c r="A108" s="28">
        <v>12.1</v>
      </c>
      <c r="B108" s="121" t="s">
        <v>144</v>
      </c>
      <c r="C108" s="121"/>
      <c r="D108" s="121"/>
      <c r="E108" s="121"/>
      <c r="F108" s="121"/>
      <c r="G108" s="29">
        <v>11.1</v>
      </c>
      <c r="H108" s="30"/>
      <c r="I108" s="1">
        <f>IF(H108&lt;&gt;"NA",10,"")</f>
        <v>10</v>
      </c>
    </row>
    <row r="109" spans="1:20" x14ac:dyDescent="0.2">
      <c r="A109" s="28">
        <v>12.2</v>
      </c>
      <c r="B109" s="121" t="s">
        <v>145</v>
      </c>
      <c r="C109" s="121"/>
      <c r="D109" s="121"/>
      <c r="E109" s="121"/>
      <c r="F109" s="121"/>
      <c r="G109" s="83" t="s">
        <v>17</v>
      </c>
      <c r="H109" s="30"/>
      <c r="I109" s="1">
        <f>IF(H109&lt;&gt;"NA",10,"")</f>
        <v>10</v>
      </c>
    </row>
    <row r="110" spans="1:20" x14ac:dyDescent="0.2">
      <c r="A110" s="28">
        <v>12.3</v>
      </c>
      <c r="B110" s="121" t="s">
        <v>146</v>
      </c>
      <c r="C110" s="121"/>
      <c r="D110" s="121"/>
      <c r="E110" s="121"/>
      <c r="F110" s="121"/>
      <c r="G110" s="29" t="s">
        <v>147</v>
      </c>
      <c r="H110" s="30"/>
      <c r="I110" s="1">
        <f>IF(H110&lt;&gt;"NA",10,"")</f>
        <v>10</v>
      </c>
    </row>
    <row r="111" spans="1:20" x14ac:dyDescent="0.2">
      <c r="A111" s="28">
        <v>12.4</v>
      </c>
      <c r="B111" s="121" t="s">
        <v>148</v>
      </c>
      <c r="C111" s="121"/>
      <c r="D111" s="121"/>
      <c r="E111" s="121"/>
      <c r="F111" s="121"/>
      <c r="G111" s="29" t="s">
        <v>204</v>
      </c>
      <c r="H111" s="30"/>
      <c r="I111" s="1">
        <f>IF(H111&lt;&gt;"NA",10,"")</f>
        <v>10</v>
      </c>
    </row>
    <row r="112" spans="1:20" x14ac:dyDescent="0.2">
      <c r="A112" s="76">
        <v>12.5</v>
      </c>
      <c r="B112" s="149" t="s">
        <v>149</v>
      </c>
      <c r="C112" s="149"/>
      <c r="D112" s="149"/>
      <c r="E112" s="149"/>
      <c r="F112" s="149"/>
      <c r="G112" s="77">
        <v>8.3000000000000007</v>
      </c>
      <c r="H112" s="78"/>
      <c r="I112" s="1">
        <f>IF(H112&lt;&gt;"NA",10,"")</f>
        <v>10</v>
      </c>
      <c r="T112" s="35"/>
    </row>
    <row r="113" spans="1:19" x14ac:dyDescent="0.2">
      <c r="A113" s="150"/>
      <c r="B113" s="150"/>
      <c r="C113" s="150"/>
      <c r="D113" s="150"/>
      <c r="E113" s="150"/>
      <c r="F113" s="150"/>
      <c r="G113" s="58" t="s">
        <v>18</v>
      </c>
      <c r="H113" s="59">
        <f>SUMIF(H108:H112,"&lt;&gt;NA")</f>
        <v>0</v>
      </c>
      <c r="I113" s="9">
        <f>SUM(I108:I112)</f>
        <v>50</v>
      </c>
      <c r="J113" s="49">
        <f>IF(I113=0,100%,H113/I113)</f>
        <v>0</v>
      </c>
      <c r="K113" s="10"/>
    </row>
    <row r="114" spans="1:19" x14ac:dyDescent="0.2">
      <c r="A114" s="151" t="s">
        <v>150</v>
      </c>
      <c r="B114" s="151"/>
      <c r="C114" s="151"/>
      <c r="D114" s="151"/>
      <c r="E114" s="151"/>
      <c r="F114" s="151"/>
      <c r="G114" s="151"/>
      <c r="H114" s="151"/>
      <c r="I114" s="9"/>
      <c r="J114" s="10"/>
      <c r="K114" s="10"/>
    </row>
    <row r="115" spans="1:19" x14ac:dyDescent="0.2">
      <c r="A115" s="22">
        <v>13.1</v>
      </c>
      <c r="B115" s="125" t="s">
        <v>151</v>
      </c>
      <c r="C115" s="125"/>
      <c r="D115" s="125"/>
      <c r="E115" s="125"/>
      <c r="F115" s="125"/>
      <c r="G115" s="82" t="s">
        <v>203</v>
      </c>
      <c r="H115" s="23"/>
      <c r="I115" s="33">
        <f>IF(H115&lt;&gt;"NA",10,"")</f>
        <v>10</v>
      </c>
      <c r="J115" s="10"/>
      <c r="K115" s="10"/>
    </row>
    <row r="116" spans="1:19" x14ac:dyDescent="0.2">
      <c r="A116" s="22">
        <v>13.2</v>
      </c>
      <c r="B116" s="125" t="s">
        <v>152</v>
      </c>
      <c r="C116" s="125"/>
      <c r="D116" s="125"/>
      <c r="E116" s="125"/>
      <c r="F116" s="125"/>
      <c r="G116" s="21" t="s">
        <v>203</v>
      </c>
      <c r="H116" s="23"/>
      <c r="I116" s="33">
        <f>IF(H116&lt;&gt;"NA",10,"")</f>
        <v>10</v>
      </c>
      <c r="J116" s="10"/>
      <c r="K116" s="10"/>
    </row>
    <row r="117" spans="1:19" x14ac:dyDescent="0.2">
      <c r="A117" s="70">
        <v>13.3</v>
      </c>
      <c r="B117" s="141" t="s">
        <v>153</v>
      </c>
      <c r="C117" s="141"/>
      <c r="D117" s="141"/>
      <c r="E117" s="141"/>
      <c r="F117" s="141"/>
      <c r="G117" s="83" t="s">
        <v>17</v>
      </c>
      <c r="H117" s="85"/>
      <c r="I117" s="33">
        <f>IF(H117&lt;&gt;"NA",10,"")</f>
        <v>10</v>
      </c>
      <c r="J117" s="10"/>
      <c r="K117" s="10"/>
      <c r="L117" s="142" t="s">
        <v>162</v>
      </c>
      <c r="M117" s="143"/>
      <c r="N117" s="61" t="s">
        <v>164</v>
      </c>
      <c r="O117" s="61" t="s">
        <v>165</v>
      </c>
      <c r="P117" s="50" t="s">
        <v>166</v>
      </c>
      <c r="Q117" s="47" t="s">
        <v>161</v>
      </c>
      <c r="R117" s="47" t="s">
        <v>161</v>
      </c>
      <c r="S117" s="48" t="s">
        <v>178</v>
      </c>
    </row>
    <row r="118" spans="1:19" ht="13.5" x14ac:dyDescent="0.25">
      <c r="A118" s="144"/>
      <c r="B118" s="145"/>
      <c r="C118" s="145"/>
      <c r="D118" s="145"/>
      <c r="E118" s="145"/>
      <c r="F118" s="146"/>
      <c r="G118" s="71" t="s">
        <v>18</v>
      </c>
      <c r="H118" s="59">
        <f>SUMIF(H115:H117,"&lt;&gt;NA")</f>
        <v>0</v>
      </c>
      <c r="I118" s="34">
        <f>SUM(I115:I117)</f>
        <v>30</v>
      </c>
      <c r="J118" s="49">
        <f>IF(I118=0,100%,H118/I118)</f>
        <v>0</v>
      </c>
      <c r="K118" s="10"/>
      <c r="L118" s="38">
        <v>1</v>
      </c>
      <c r="M118" s="79" t="s">
        <v>167</v>
      </c>
      <c r="N118" s="36">
        <f>H15</f>
        <v>0</v>
      </c>
      <c r="O118" s="36">
        <f>I15</f>
        <v>20</v>
      </c>
      <c r="P118" s="51">
        <f>J15</f>
        <v>0</v>
      </c>
      <c r="Q118" s="53">
        <f>IF(P118&lt;&gt;"",3,"")</f>
        <v>3</v>
      </c>
      <c r="R118" s="37">
        <v>3</v>
      </c>
      <c r="S118" s="52" t="str">
        <f>IF((OR(P118=" ", P118=0%,P118= "NA")),"",P118*R118/Q134)</f>
        <v/>
      </c>
    </row>
    <row r="119" spans="1:19" ht="17.25" thickBot="1" x14ac:dyDescent="0.3">
      <c r="A119" s="147" t="s">
        <v>198</v>
      </c>
      <c r="B119" s="147"/>
      <c r="C119" s="147"/>
      <c r="D119" s="147"/>
      <c r="E119" s="147"/>
      <c r="F119" s="147"/>
      <c r="G119" s="148">
        <f>S134</f>
        <v>0</v>
      </c>
      <c r="H119" s="148"/>
      <c r="L119" s="39">
        <v>2</v>
      </c>
      <c r="M119" s="80" t="s">
        <v>168</v>
      </c>
      <c r="N119" s="36">
        <f>H20</f>
        <v>0</v>
      </c>
      <c r="O119" s="36">
        <f>I20</f>
        <v>30</v>
      </c>
      <c r="P119" s="51">
        <f>J20</f>
        <v>0</v>
      </c>
      <c r="Q119" s="53">
        <f>IF(P119&lt;&gt;"",1.4,"")</f>
        <v>1.4</v>
      </c>
      <c r="R119" s="37">
        <v>1.4</v>
      </c>
      <c r="S119" s="52" t="str">
        <f>IF((OR(P119=" ", P119=0%,P119= "NA")),"",P119*R119/Q134)</f>
        <v/>
      </c>
    </row>
    <row r="120" spans="1:19" ht="12" customHeight="1" thickTop="1" x14ac:dyDescent="0.25">
      <c r="A120" s="11"/>
      <c r="B120" s="12"/>
      <c r="C120" s="12"/>
      <c r="D120" s="12"/>
      <c r="E120" s="13"/>
      <c r="F120" s="13"/>
      <c r="G120" s="14"/>
      <c r="H120" s="14"/>
      <c r="J120" s="15"/>
      <c r="K120" s="15"/>
      <c r="L120" s="39">
        <v>3</v>
      </c>
      <c r="M120" s="80" t="s">
        <v>169</v>
      </c>
      <c r="N120" s="36">
        <f>H25</f>
        <v>0</v>
      </c>
      <c r="O120" s="36">
        <f>I25</f>
        <v>30</v>
      </c>
      <c r="P120" s="51">
        <f>J25</f>
        <v>0</v>
      </c>
      <c r="Q120" s="53">
        <f>IF(P120&lt;&gt;"",1,"")</f>
        <v>1</v>
      </c>
      <c r="R120" s="37">
        <v>1</v>
      </c>
      <c r="S120" s="52" t="str">
        <f>IF((OR(P120=" ", P120=0%,P120= "NA")),"",P120*R120/Q134)</f>
        <v/>
      </c>
    </row>
    <row r="121" spans="1:19" s="16" customFormat="1" ht="25.5" x14ac:dyDescent="0.25">
      <c r="A121" s="17" t="s">
        <v>154</v>
      </c>
      <c r="F121" s="62" t="s">
        <v>156</v>
      </c>
      <c r="G121" s="66" t="s">
        <v>181</v>
      </c>
      <c r="H121" s="89" t="s">
        <v>180</v>
      </c>
      <c r="I121" s="20"/>
      <c r="J121" s="15"/>
      <c r="K121" s="15"/>
      <c r="L121" s="39">
        <v>4</v>
      </c>
      <c r="M121" s="80" t="s">
        <v>170</v>
      </c>
      <c r="N121" s="36">
        <f>H30</f>
        <v>0</v>
      </c>
      <c r="O121" s="36">
        <f>I30</f>
        <v>30</v>
      </c>
      <c r="P121" s="51">
        <f>J30</f>
        <v>0</v>
      </c>
      <c r="Q121" s="53">
        <f>IF(P121&lt;&gt;"",1.4,"")</f>
        <v>1.4</v>
      </c>
      <c r="R121" s="37">
        <v>1.4</v>
      </c>
      <c r="S121" s="52" t="str">
        <f>IF((OR(P121=" ", P121=0%,P121= "NA")),"",P121*R121/Q134)</f>
        <v/>
      </c>
    </row>
    <row r="122" spans="1:19" s="16" customFormat="1" ht="12" customHeight="1" x14ac:dyDescent="0.25">
      <c r="B122" s="19" t="s">
        <v>155</v>
      </c>
      <c r="F122" s="67" t="s">
        <v>184</v>
      </c>
      <c r="G122" s="63">
        <v>8.4269662921348326E-2</v>
      </c>
      <c r="H122" s="86" t="str">
        <f t="shared" ref="H122:H137" si="3">S118</f>
        <v/>
      </c>
      <c r="I122" s="20"/>
      <c r="J122" s="15"/>
      <c r="K122" s="15"/>
      <c r="L122" s="39">
        <v>5</v>
      </c>
      <c r="M122" s="80" t="s">
        <v>171</v>
      </c>
      <c r="N122" s="36">
        <f>H36</f>
        <v>0</v>
      </c>
      <c r="O122" s="36">
        <f>I36</f>
        <v>40</v>
      </c>
      <c r="P122" s="51">
        <f>J36</f>
        <v>0</v>
      </c>
      <c r="Q122" s="53">
        <f>IF(P122&lt;&gt;"",2,"")</f>
        <v>2</v>
      </c>
      <c r="R122" s="37">
        <v>2</v>
      </c>
      <c r="S122" s="52" t="str">
        <f>IF((OR(P122=" ", P122=0%,P122= "NA")),"",P122*R122/Q134)</f>
        <v/>
      </c>
    </row>
    <row r="123" spans="1:19" s="16" customFormat="1" ht="12" customHeight="1" x14ac:dyDescent="0.25">
      <c r="A123" s="3"/>
      <c r="B123" s="19" t="s">
        <v>157</v>
      </c>
      <c r="E123" s="3"/>
      <c r="F123" s="68" t="s">
        <v>185</v>
      </c>
      <c r="G123" s="63">
        <v>3.9325842696629219E-2</v>
      </c>
      <c r="H123" s="87" t="str">
        <f>S119</f>
        <v/>
      </c>
      <c r="I123" s="20"/>
      <c r="J123" s="2"/>
      <c r="K123" s="2"/>
      <c r="L123" s="39">
        <v>6</v>
      </c>
      <c r="M123" s="80" t="s">
        <v>172</v>
      </c>
      <c r="N123" s="36">
        <f>H46</f>
        <v>0</v>
      </c>
      <c r="O123" s="36">
        <f>I46</f>
        <v>80</v>
      </c>
      <c r="P123" s="51">
        <f>J46</f>
        <v>0</v>
      </c>
      <c r="Q123" s="53">
        <f>IF(P123&lt;&gt;"",3,"")</f>
        <v>3</v>
      </c>
      <c r="R123" s="37">
        <v>3</v>
      </c>
      <c r="S123" s="52" t="str">
        <f>IF((OR(P123=" ", P123=0%,P123= "NA")),"",P123*R123/Q134)</f>
        <v/>
      </c>
    </row>
    <row r="124" spans="1:19" ht="12" customHeight="1" x14ac:dyDescent="0.25">
      <c r="B124" s="15" t="s">
        <v>158</v>
      </c>
      <c r="F124" s="68" t="s">
        <v>186</v>
      </c>
      <c r="G124" s="63">
        <v>2.8089887640449444E-2</v>
      </c>
      <c r="H124" s="87" t="str">
        <f>S120</f>
        <v/>
      </c>
      <c r="L124" s="39">
        <v>7</v>
      </c>
      <c r="M124" s="80" t="s">
        <v>173</v>
      </c>
      <c r="N124" s="36">
        <f>H54</f>
        <v>0</v>
      </c>
      <c r="O124" s="36">
        <f>I54</f>
        <v>60</v>
      </c>
      <c r="P124" s="51">
        <f>J54</f>
        <v>0</v>
      </c>
      <c r="Q124" s="53">
        <f>IF(P124&lt;&gt;"",2,"")</f>
        <v>2</v>
      </c>
      <c r="R124" s="37">
        <v>2</v>
      </c>
      <c r="S124" s="52" t="str">
        <f>IF((OR(P124=" ", P124=0%,P124= "NA")),"",P124*R124/Q134)</f>
        <v/>
      </c>
    </row>
    <row r="125" spans="1:19" ht="12" customHeight="1" x14ac:dyDescent="0.25">
      <c r="B125" s="15" t="s">
        <v>213</v>
      </c>
      <c r="F125" s="68" t="s">
        <v>214</v>
      </c>
      <c r="G125" s="63">
        <v>3.9325842696629219E-2</v>
      </c>
      <c r="H125" s="87" t="str">
        <f>S121</f>
        <v/>
      </c>
      <c r="L125" s="40">
        <v>8.1</v>
      </c>
      <c r="M125" s="81" t="s">
        <v>58</v>
      </c>
      <c r="N125" s="36">
        <f>H66</f>
        <v>0</v>
      </c>
      <c r="O125" s="36">
        <f>I66</f>
        <v>90</v>
      </c>
      <c r="P125" s="51">
        <f>J66</f>
        <v>0</v>
      </c>
      <c r="Q125" s="53">
        <f>IF(P125&lt;&gt;"",3,"")</f>
        <v>3</v>
      </c>
      <c r="R125" s="37">
        <v>3</v>
      </c>
      <c r="S125" s="52" t="str">
        <f>IF((OR(P125=" ", P125=0%,P125= "NA")),"",P125*R125/Q134)</f>
        <v/>
      </c>
    </row>
    <row r="126" spans="1:19" ht="12" customHeight="1" x14ac:dyDescent="0.25">
      <c r="B126" s="19" t="s">
        <v>159</v>
      </c>
      <c r="F126" s="68" t="s">
        <v>187</v>
      </c>
      <c r="G126" s="64">
        <v>5.6179775280898889E-2</v>
      </c>
      <c r="H126" s="87" t="str">
        <f>S122</f>
        <v/>
      </c>
      <c r="L126" s="40">
        <v>8.1999999999999993</v>
      </c>
      <c r="M126" s="81" t="s">
        <v>79</v>
      </c>
      <c r="N126" s="36">
        <f>H73</f>
        <v>0</v>
      </c>
      <c r="O126" s="36">
        <f>I73</f>
        <v>50</v>
      </c>
      <c r="P126" s="51">
        <f>J73</f>
        <v>0</v>
      </c>
      <c r="Q126" s="53">
        <f>IF(P126&lt;&gt;"",2,"")</f>
        <v>2</v>
      </c>
      <c r="R126" s="37">
        <v>2</v>
      </c>
      <c r="S126" s="52" t="str">
        <f>IF((OR(P126=" ", P126=0%,P126= "NA")),"",P126*R126/Q134)</f>
        <v/>
      </c>
    </row>
    <row r="127" spans="1:19" ht="12" customHeight="1" x14ac:dyDescent="0.25">
      <c r="F127" s="68" t="s">
        <v>188</v>
      </c>
      <c r="G127" s="64">
        <v>8.4269662921348326E-2</v>
      </c>
      <c r="H127" s="87" t="str">
        <f>S123</f>
        <v/>
      </c>
      <c r="L127" s="40">
        <v>8.3000000000000007</v>
      </c>
      <c r="M127" s="81" t="s">
        <v>91</v>
      </c>
      <c r="N127" s="36">
        <f>H79</f>
        <v>0</v>
      </c>
      <c r="O127" s="36">
        <f>I79</f>
        <v>40</v>
      </c>
      <c r="P127" s="51">
        <f>J79</f>
        <v>0</v>
      </c>
      <c r="Q127" s="53">
        <f>IF(P127&lt;&gt;"",1.4,"")</f>
        <v>1.4</v>
      </c>
      <c r="R127" s="37">
        <v>1.4</v>
      </c>
      <c r="S127" s="52" t="str">
        <f>IF((OR(P127=" ", P127=0%,P127= "NA")),"",P127*R127/Q134)</f>
        <v/>
      </c>
    </row>
    <row r="128" spans="1:19" ht="12" customHeight="1" x14ac:dyDescent="0.25">
      <c r="A128" s="15"/>
      <c r="F128" s="68" t="s">
        <v>189</v>
      </c>
      <c r="G128" s="64">
        <v>5.6179775280898889E-2</v>
      </c>
      <c r="H128" s="87" t="str">
        <f>S124</f>
        <v/>
      </c>
      <c r="L128" s="40">
        <v>9.1</v>
      </c>
      <c r="M128" s="81" t="s">
        <v>103</v>
      </c>
      <c r="N128" s="36">
        <f>H87</f>
        <v>0</v>
      </c>
      <c r="O128" s="36">
        <f>I87</f>
        <v>50</v>
      </c>
      <c r="P128" s="51">
        <f>J87</f>
        <v>0</v>
      </c>
      <c r="Q128" s="53">
        <f>IF(P128&lt;&gt;"",3,"")</f>
        <v>3</v>
      </c>
      <c r="R128" s="37">
        <v>3</v>
      </c>
      <c r="S128" s="52" t="str">
        <f>IF((OR(P128=" ", P128=0%,P128= "NA")),"",P128*R128/Q134)</f>
        <v/>
      </c>
    </row>
    <row r="129" spans="1:19" ht="12" customHeight="1" x14ac:dyDescent="0.25">
      <c r="A129" s="15"/>
      <c r="F129" s="69" t="s">
        <v>183</v>
      </c>
      <c r="G129" s="64">
        <v>8.4269662921348326E-2</v>
      </c>
      <c r="H129" s="87" t="str">
        <f>S125</f>
        <v/>
      </c>
      <c r="L129" s="40">
        <v>9.1999999999999993</v>
      </c>
      <c r="M129" s="81" t="s">
        <v>117</v>
      </c>
      <c r="N129" s="36">
        <f>H93</f>
        <v>0</v>
      </c>
      <c r="O129" s="36">
        <f>I93</f>
        <v>40</v>
      </c>
      <c r="P129" s="51">
        <f>J93</f>
        <v>0</v>
      </c>
      <c r="Q129" s="53">
        <f>IF(P129&lt;&gt;"",1.4,"")</f>
        <v>1.4</v>
      </c>
      <c r="R129" s="37">
        <v>1.4</v>
      </c>
      <c r="S129" s="52" t="str">
        <f>IF((OR(P129=" ", P129=0%,P129= "NA")),"",P129*R129/Q134)</f>
        <v/>
      </c>
    </row>
    <row r="130" spans="1:19" ht="12" customHeight="1" x14ac:dyDescent="0.25">
      <c r="F130" s="69" t="s">
        <v>190</v>
      </c>
      <c r="G130" s="64">
        <v>5.6179775280898889E-2</v>
      </c>
      <c r="H130" s="87" t="str">
        <f>S126</f>
        <v/>
      </c>
      <c r="L130" s="39">
        <v>10</v>
      </c>
      <c r="M130" s="81" t="s">
        <v>174</v>
      </c>
      <c r="N130" s="36">
        <f>H100</f>
        <v>0</v>
      </c>
      <c r="O130" s="36">
        <f>I100</f>
        <v>50</v>
      </c>
      <c r="P130" s="51">
        <f>J100</f>
        <v>0</v>
      </c>
      <c r="Q130" s="53">
        <f>IF(P130&lt;&gt;"",3,"")</f>
        <v>3</v>
      </c>
      <c r="R130" s="37">
        <v>3</v>
      </c>
      <c r="S130" s="52" t="str">
        <f>IF((OR(P130=" ", P130=0%,P130= "NA")),"",P130*R130/Q134)</f>
        <v/>
      </c>
    </row>
    <row r="131" spans="1:19" ht="12" customHeight="1" x14ac:dyDescent="0.25">
      <c r="F131" s="69" t="s">
        <v>191</v>
      </c>
      <c r="G131" s="64">
        <v>3.9325842696629219E-2</v>
      </c>
      <c r="H131" s="87" t="str">
        <f>S127</f>
        <v/>
      </c>
      <c r="L131" s="39">
        <v>11</v>
      </c>
      <c r="M131" s="80" t="s">
        <v>175</v>
      </c>
      <c r="N131" s="36">
        <f>H106</f>
        <v>0</v>
      </c>
      <c r="O131" s="36">
        <f>I106</f>
        <v>40</v>
      </c>
      <c r="P131" s="51">
        <f>J106</f>
        <v>0</v>
      </c>
      <c r="Q131" s="53">
        <f>IF(P131&lt;&gt;"",2,"")</f>
        <v>2</v>
      </c>
      <c r="R131" s="37">
        <v>2</v>
      </c>
      <c r="S131" s="52" t="str">
        <f>IF((OR(P131=" ", P131=0%,P131= "NA")),"",P131*R131/Q134)</f>
        <v/>
      </c>
    </row>
    <row r="132" spans="1:19" ht="12" customHeight="1" x14ac:dyDescent="0.25">
      <c r="F132" s="69" t="s">
        <v>192</v>
      </c>
      <c r="G132" s="64">
        <v>8.4269662921348326E-2</v>
      </c>
      <c r="H132" s="87" t="str">
        <f>S128</f>
        <v/>
      </c>
      <c r="L132" s="41">
        <v>12</v>
      </c>
      <c r="M132" s="79" t="s">
        <v>176</v>
      </c>
      <c r="N132" s="36">
        <f>H113</f>
        <v>0</v>
      </c>
      <c r="O132" s="36">
        <f>I113</f>
        <v>50</v>
      </c>
      <c r="P132" s="51">
        <f>J113</f>
        <v>0</v>
      </c>
      <c r="Q132" s="53">
        <f>IF(P132&lt;&gt;"",3,"")</f>
        <v>3</v>
      </c>
      <c r="R132" s="37">
        <v>3</v>
      </c>
      <c r="S132" s="52" t="str">
        <f>IF((OR(P132=" ", P132=0%,P132= "NA")),"",P132*R132/Q134)</f>
        <v/>
      </c>
    </row>
    <row r="133" spans="1:19" ht="12" customHeight="1" x14ac:dyDescent="0.25">
      <c r="F133" s="69" t="s">
        <v>193</v>
      </c>
      <c r="G133" s="64">
        <v>3.9325842696629219E-2</v>
      </c>
      <c r="H133" s="87" t="str">
        <f>S129</f>
        <v/>
      </c>
      <c r="L133" s="41">
        <v>13</v>
      </c>
      <c r="M133" s="79" t="s">
        <v>177</v>
      </c>
      <c r="N133" s="36">
        <f>H118</f>
        <v>0</v>
      </c>
      <c r="O133" s="36">
        <f>I118</f>
        <v>30</v>
      </c>
      <c r="P133" s="51">
        <f>J118</f>
        <v>0</v>
      </c>
      <c r="Q133" s="53">
        <f>IF(P133&lt;&gt;"",3,"")</f>
        <v>3</v>
      </c>
      <c r="R133" s="37">
        <v>3</v>
      </c>
      <c r="S133" s="52" t="str">
        <f>IF((OR(P133=" ", P133=0%,P133= "NA")),"",P133*R133/Q134)</f>
        <v/>
      </c>
    </row>
    <row r="134" spans="1:19" ht="12" customHeight="1" x14ac:dyDescent="0.25">
      <c r="F134" s="69" t="s">
        <v>194</v>
      </c>
      <c r="G134" s="64">
        <v>8.4269662921348326E-2</v>
      </c>
      <c r="H134" s="87" t="str">
        <f>S130</f>
        <v/>
      </c>
      <c r="L134" s="44" t="s">
        <v>163</v>
      </c>
      <c r="M134" s="45"/>
      <c r="N134" s="46"/>
      <c r="O134" s="45"/>
      <c r="P134" s="54"/>
      <c r="Q134" s="60">
        <f>SUM(Q118:Q133)</f>
        <v>35.599999999999994</v>
      </c>
      <c r="R134" s="42"/>
      <c r="S134" s="43">
        <f>SUM(SUMIF(S118:S133,{"&lt;0","&gt;0"}))</f>
        <v>0</v>
      </c>
    </row>
    <row r="135" spans="1:19" ht="12" customHeight="1" x14ac:dyDescent="0.25">
      <c r="F135" s="68" t="s">
        <v>195</v>
      </c>
      <c r="G135" s="64">
        <v>5.6179775280898889E-2</v>
      </c>
      <c r="H135" s="87" t="str">
        <f>S131</f>
        <v/>
      </c>
      <c r="S135" s="32"/>
    </row>
    <row r="136" spans="1:19" ht="12" customHeight="1" x14ac:dyDescent="0.25">
      <c r="F136" s="67" t="s">
        <v>196</v>
      </c>
      <c r="G136" s="65">
        <v>8.4269662921348326E-2</v>
      </c>
      <c r="H136" s="88" t="str">
        <f>S132</f>
        <v/>
      </c>
    </row>
    <row r="137" spans="1:19" ht="12" customHeight="1" x14ac:dyDescent="0.25">
      <c r="F137" s="67" t="s">
        <v>197</v>
      </c>
      <c r="G137" s="65">
        <v>8.4269662921348326E-2</v>
      </c>
      <c r="H137" s="88" t="str">
        <f>S133</f>
        <v/>
      </c>
      <c r="P137" s="32"/>
      <c r="Q137" s="32"/>
    </row>
    <row r="138" spans="1:19" ht="12" customHeight="1" x14ac:dyDescent="0.25">
      <c r="F138" s="72" t="s">
        <v>182</v>
      </c>
      <c r="G138" s="73">
        <f>SUM(G122:G137)</f>
        <v>1</v>
      </c>
      <c r="H138" s="90">
        <f>SUM(H122:H137)</f>
        <v>0</v>
      </c>
    </row>
    <row r="139" spans="1:19" ht="13.5" x14ac:dyDescent="0.25">
      <c r="F139" s="18"/>
      <c r="H139" s="3"/>
    </row>
    <row r="140" spans="1:19" ht="13.5" x14ac:dyDescent="0.25">
      <c r="H140" s="19"/>
    </row>
    <row r="141" spans="1:19" ht="13.5" x14ac:dyDescent="0.25">
      <c r="H141" s="19"/>
      <c r="L141" s="16"/>
      <c r="M141" s="16"/>
      <c r="N141" s="16"/>
    </row>
    <row r="142" spans="1:19" ht="13.5" x14ac:dyDescent="0.25">
      <c r="H142" s="19"/>
      <c r="L142" s="16"/>
      <c r="M142" s="16"/>
      <c r="N142" s="16"/>
      <c r="O142" s="16"/>
      <c r="P142" s="16"/>
      <c r="Q142" s="16"/>
      <c r="R142" s="16"/>
      <c r="S142" s="16"/>
    </row>
    <row r="143" spans="1:19" ht="13.5" x14ac:dyDescent="0.25">
      <c r="F143" s="15"/>
      <c r="H143" s="3"/>
      <c r="L143" s="16"/>
      <c r="M143" s="16"/>
      <c r="N143" s="16"/>
      <c r="O143" s="16"/>
      <c r="P143" s="16"/>
      <c r="Q143" s="16"/>
      <c r="R143" s="16"/>
      <c r="S143" s="16"/>
    </row>
    <row r="144" spans="1:19" ht="13.5" x14ac:dyDescent="0.25">
      <c r="O144" s="16"/>
      <c r="P144" s="16"/>
      <c r="Q144" s="16"/>
      <c r="R144" s="16"/>
      <c r="S144" s="16"/>
    </row>
    <row r="147" spans="5:5" ht="13.5" x14ac:dyDescent="0.25">
      <c r="E147" s="15"/>
    </row>
  </sheetData>
  <sheetProtection algorithmName="SHA-512" hashValue="vtAdKpOTsloVMb6B/vDAWDdAfdEj4Sq0X1dxK4a6UivJAiD7WBCgRbED7OC33cXlUnFXMfacbkIDL0AG4wFtVA==" saltValue="AmP2iLZ659PUzNQZAPVbSw==" spinCount="100000" sheet="1" objects="1" scenarios="1" selectLockedCells="1"/>
  <mergeCells count="131">
    <mergeCell ref="B117:F117"/>
    <mergeCell ref="L117:M117"/>
    <mergeCell ref="A118:F118"/>
    <mergeCell ref="A119:F119"/>
    <mergeCell ref="G119:H119"/>
    <mergeCell ref="B111:F111"/>
    <mergeCell ref="B112:F112"/>
    <mergeCell ref="A113:F113"/>
    <mergeCell ref="A114:H114"/>
    <mergeCell ref="B115:F115"/>
    <mergeCell ref="B116:F116"/>
    <mergeCell ref="B105:F105"/>
    <mergeCell ref="A106:F106"/>
    <mergeCell ref="A107:H107"/>
    <mergeCell ref="B108:F108"/>
    <mergeCell ref="B109:F109"/>
    <mergeCell ref="B110:F110"/>
    <mergeCell ref="B99:F99"/>
    <mergeCell ref="A100:F100"/>
    <mergeCell ref="A101:H101"/>
    <mergeCell ref="B102:F102"/>
    <mergeCell ref="B103:F103"/>
    <mergeCell ref="B104:F104"/>
    <mergeCell ref="A93:F93"/>
    <mergeCell ref="A94:H94"/>
    <mergeCell ref="B95:F95"/>
    <mergeCell ref="B96:F96"/>
    <mergeCell ref="B97:F97"/>
    <mergeCell ref="B98:F98"/>
    <mergeCell ref="A87:F87"/>
    <mergeCell ref="A88:A92"/>
    <mergeCell ref="B88:H88"/>
    <mergeCell ref="C89:F89"/>
    <mergeCell ref="C90:F90"/>
    <mergeCell ref="C91:F91"/>
    <mergeCell ref="C92:F92"/>
    <mergeCell ref="A79:F79"/>
    <mergeCell ref="A80:H80"/>
    <mergeCell ref="A81:A86"/>
    <mergeCell ref="B81:H81"/>
    <mergeCell ref="C82:F82"/>
    <mergeCell ref="C83:F83"/>
    <mergeCell ref="C84:F84"/>
    <mergeCell ref="C85:F85"/>
    <mergeCell ref="C86:F86"/>
    <mergeCell ref="A73:F73"/>
    <mergeCell ref="A74:A78"/>
    <mergeCell ref="B74:H74"/>
    <mergeCell ref="C75:F75"/>
    <mergeCell ref="C76:F76"/>
    <mergeCell ref="C77:F77"/>
    <mergeCell ref="C78:F78"/>
    <mergeCell ref="A66:F66"/>
    <mergeCell ref="A67:A72"/>
    <mergeCell ref="B67:H67"/>
    <mergeCell ref="C68:F68"/>
    <mergeCell ref="C69:F69"/>
    <mergeCell ref="C70:F70"/>
    <mergeCell ref="C71:F71"/>
    <mergeCell ref="C72:F72"/>
    <mergeCell ref="C60:F60"/>
    <mergeCell ref="C61:F61"/>
    <mergeCell ref="C62:F62"/>
    <mergeCell ref="C63:F63"/>
    <mergeCell ref="C64:F64"/>
    <mergeCell ref="C65:F65"/>
    <mergeCell ref="B51:F51"/>
    <mergeCell ref="B52:F52"/>
    <mergeCell ref="B53:F53"/>
    <mergeCell ref="A54:F54"/>
    <mergeCell ref="A55:H55"/>
    <mergeCell ref="A56:A65"/>
    <mergeCell ref="B56:H56"/>
    <mergeCell ref="C57:F57"/>
    <mergeCell ref="C58:F58"/>
    <mergeCell ref="C59:F59"/>
    <mergeCell ref="B45:F45"/>
    <mergeCell ref="A46:F46"/>
    <mergeCell ref="A47:H47"/>
    <mergeCell ref="B48:F48"/>
    <mergeCell ref="B49:F49"/>
    <mergeCell ref="B50:F50"/>
    <mergeCell ref="B38:F38"/>
    <mergeCell ref="B39:F39"/>
    <mergeCell ref="B41:F41"/>
    <mergeCell ref="B42:F42"/>
    <mergeCell ref="B43:F43"/>
    <mergeCell ref="B44:F44"/>
    <mergeCell ref="B32:F32"/>
    <mergeCell ref="B33:F33"/>
    <mergeCell ref="B34:F34"/>
    <mergeCell ref="B35:F35"/>
    <mergeCell ref="A36:F36"/>
    <mergeCell ref="A37:H37"/>
    <mergeCell ref="A26:H26"/>
    <mergeCell ref="B27:F27"/>
    <mergeCell ref="B28:F28"/>
    <mergeCell ref="B29:F29"/>
    <mergeCell ref="A30:F30"/>
    <mergeCell ref="A31:H31"/>
    <mergeCell ref="A20:F20"/>
    <mergeCell ref="A21:H21"/>
    <mergeCell ref="B22:F22"/>
    <mergeCell ref="B23:F23"/>
    <mergeCell ref="B24:F24"/>
    <mergeCell ref="A25:F25"/>
    <mergeCell ref="B14:F14"/>
    <mergeCell ref="A15:F15"/>
    <mergeCell ref="A16:H16"/>
    <mergeCell ref="B17:F17"/>
    <mergeCell ref="B18:F18"/>
    <mergeCell ref="B19:F19"/>
    <mergeCell ref="A11:F11"/>
    <mergeCell ref="A12:F12"/>
    <mergeCell ref="B13:F13"/>
    <mergeCell ref="A7:C7"/>
    <mergeCell ref="D7:E7"/>
    <mergeCell ref="G7:H7"/>
    <mergeCell ref="A8:C8"/>
    <mergeCell ref="D8:E8"/>
    <mergeCell ref="G8:H8"/>
    <mergeCell ref="A2:H2"/>
    <mergeCell ref="A5:C5"/>
    <mergeCell ref="D5:E5"/>
    <mergeCell ref="G5:H5"/>
    <mergeCell ref="A6:C6"/>
    <mergeCell ref="D6:E6"/>
    <mergeCell ref="G6:H6"/>
    <mergeCell ref="A9:C9"/>
    <mergeCell ref="D9:E9"/>
    <mergeCell ref="G9:H9"/>
  </mergeCells>
  <conditionalFormatting sqref="G119:H119">
    <cfRule type="cellIs" dxfId="2" priority="1" operator="between">
      <formula>0.8</formula>
      <formula>1</formula>
    </cfRule>
    <cfRule type="cellIs" dxfId="1" priority="2" operator="between">
      <formula>0.6</formula>
      <formula>0.79</formula>
    </cfRule>
    <cfRule type="cellIs" dxfId="0" priority="3" operator="between">
      <formula>0</formula>
      <formula>0.59</formula>
    </cfRule>
  </conditionalFormatting>
  <pageMargins left="0.6" right="0.6" top="0.1" bottom="0.4" header="0.03" footer="0.02"/>
  <pageSetup paperSize="9" scale="90" orientation="portrait" r:id="rId1"/>
  <headerFooter>
    <oddFooter>&amp;L&amp;10Document No. LUS-HSE-FM4-446-101.03&amp;R&amp;10Page &amp;P of &amp;N</oddFooter>
  </headerFooter>
  <ignoredErrors>
    <ignoredError sqref="Q128:Q129 Q124:Q125 Q123 Q120 Q131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 EMS Checklist</vt:lpstr>
      <vt:lpstr>' EMS Checklist'!Print_Area</vt:lpstr>
    </vt:vector>
  </TitlesOfParts>
  <Company>Parsons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Mariecel Dela Cruz</dc:creator>
  <cp:lastModifiedBy>P003303B</cp:lastModifiedBy>
  <cp:lastPrinted>2015-11-15T11:46:57Z</cp:lastPrinted>
  <dcterms:created xsi:type="dcterms:W3CDTF">2015-09-13T12:57:26Z</dcterms:created>
  <dcterms:modified xsi:type="dcterms:W3CDTF">2016-01-13T07:40:00Z</dcterms:modified>
</cp:coreProperties>
</file>